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wong/Desktop/"/>
    </mc:Choice>
  </mc:AlternateContent>
  <xr:revisionPtr revIDLastSave="0" documentId="8_{989909D7-1EE9-DF46-9681-B6D74E5743B5}" xr6:coauthVersionLast="47" xr6:coauthVersionMax="47" xr10:uidLastSave="{00000000-0000-0000-0000-000000000000}"/>
  <bookViews>
    <workbookView xWindow="0" yWindow="500" windowWidth="29040" windowHeight="15720" xr2:uid="{6CDC926C-58CC-4168-BE64-69BFD2A55324}"/>
  </bookViews>
  <sheets>
    <sheet name="2023 Athletic Order" sheetId="1" r:id="rId1"/>
  </sheets>
  <externalReferences>
    <externalReference r:id="rId2"/>
  </externalReferences>
  <definedNames>
    <definedName name="_xlnm.Print_Area" localSheetId="0">'2023 Athletic Order'!$A$1:$V$46,'2023 Athletic Order'!$X$1:$AA$37</definedName>
    <definedName name="_xlnm.Print_Titles" localSheetId="0">'2023 Athletic Order'!$A:$C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39" i="1"/>
  <c r="D34" i="1"/>
  <c r="G33" i="1"/>
  <c r="G32" i="1"/>
  <c r="G31" i="1"/>
  <c r="G30" i="1"/>
  <c r="Y26" i="1"/>
  <c r="X26" i="1"/>
  <c r="O26" i="1"/>
  <c r="N26" i="1"/>
  <c r="M26" i="1"/>
  <c r="L26" i="1"/>
  <c r="K26" i="1"/>
  <c r="J26" i="1"/>
  <c r="I26" i="1"/>
  <c r="H26" i="1"/>
  <c r="G26" i="1"/>
  <c r="F26" i="1"/>
  <c r="E26" i="1"/>
  <c r="D26" i="1"/>
  <c r="V26" i="1" s="1"/>
  <c r="C26" i="1"/>
  <c r="B26" i="1"/>
  <c r="Y25" i="1"/>
  <c r="X25" i="1"/>
  <c r="P25" i="1"/>
  <c r="O25" i="1"/>
  <c r="N25" i="1"/>
  <c r="M25" i="1"/>
  <c r="L25" i="1"/>
  <c r="K25" i="1"/>
  <c r="J25" i="1"/>
  <c r="I25" i="1"/>
  <c r="V25" i="1" s="1"/>
  <c r="H25" i="1"/>
  <c r="G25" i="1"/>
  <c r="F25" i="1"/>
  <c r="E25" i="1"/>
  <c r="D25" i="1"/>
  <c r="C25" i="1"/>
  <c r="B25" i="1"/>
  <c r="Y24" i="1"/>
  <c r="X24" i="1"/>
  <c r="O24" i="1"/>
  <c r="N24" i="1"/>
  <c r="M24" i="1"/>
  <c r="L24" i="1"/>
  <c r="K24" i="1"/>
  <c r="J24" i="1"/>
  <c r="I24" i="1"/>
  <c r="H24" i="1"/>
  <c r="G24" i="1"/>
  <c r="F24" i="1"/>
  <c r="E24" i="1"/>
  <c r="D24" i="1"/>
  <c r="V24" i="1" s="1"/>
  <c r="C24" i="1"/>
  <c r="B24" i="1"/>
  <c r="Y23" i="1"/>
  <c r="X23" i="1"/>
  <c r="O23" i="1"/>
  <c r="N23" i="1"/>
  <c r="M23" i="1"/>
  <c r="L23" i="1"/>
  <c r="K23" i="1"/>
  <c r="J23" i="1"/>
  <c r="I23" i="1"/>
  <c r="H23" i="1"/>
  <c r="G23" i="1"/>
  <c r="F23" i="1"/>
  <c r="E23" i="1"/>
  <c r="D23" i="1"/>
  <c r="V23" i="1" s="1"/>
  <c r="C23" i="1"/>
  <c r="B23" i="1"/>
  <c r="Y22" i="1"/>
  <c r="X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V22" i="1" s="1"/>
  <c r="C22" i="1"/>
  <c r="B22" i="1"/>
  <c r="Y21" i="1"/>
  <c r="X21" i="1"/>
  <c r="P21" i="1"/>
  <c r="O21" i="1"/>
  <c r="N21" i="1"/>
  <c r="M21" i="1"/>
  <c r="L21" i="1"/>
  <c r="K21" i="1"/>
  <c r="J21" i="1"/>
  <c r="I21" i="1"/>
  <c r="V21" i="1" s="1"/>
  <c r="H21" i="1"/>
  <c r="G21" i="1"/>
  <c r="F21" i="1"/>
  <c r="E21" i="1"/>
  <c r="D21" i="1"/>
  <c r="C21" i="1"/>
  <c r="B21" i="1"/>
  <c r="Y20" i="1"/>
  <c r="X20" i="1"/>
  <c r="O20" i="1"/>
  <c r="N20" i="1"/>
  <c r="M20" i="1"/>
  <c r="L20" i="1"/>
  <c r="K20" i="1"/>
  <c r="J20" i="1"/>
  <c r="I20" i="1"/>
  <c r="H20" i="1"/>
  <c r="G20" i="1"/>
  <c r="F20" i="1"/>
  <c r="E20" i="1"/>
  <c r="D20" i="1"/>
  <c r="V20" i="1" s="1"/>
  <c r="C20" i="1"/>
  <c r="B20" i="1"/>
  <c r="Y19" i="1"/>
  <c r="X19" i="1"/>
  <c r="O19" i="1"/>
  <c r="N19" i="1"/>
  <c r="M19" i="1"/>
  <c r="L19" i="1"/>
  <c r="K19" i="1"/>
  <c r="J19" i="1"/>
  <c r="I19" i="1"/>
  <c r="H19" i="1"/>
  <c r="G19" i="1"/>
  <c r="F19" i="1"/>
  <c r="E19" i="1"/>
  <c r="D19" i="1"/>
  <c r="V19" i="1" s="1"/>
  <c r="C19" i="1"/>
  <c r="B19" i="1"/>
  <c r="Y18" i="1"/>
  <c r="X18" i="1"/>
  <c r="P18" i="1"/>
  <c r="P27" i="1" s="1"/>
  <c r="O18" i="1"/>
  <c r="O27" i="1" s="1"/>
  <c r="N18" i="1"/>
  <c r="N27" i="1" s="1"/>
  <c r="M18" i="1"/>
  <c r="M27" i="1" s="1"/>
  <c r="L18" i="1"/>
  <c r="L27" i="1" s="1"/>
  <c r="K18" i="1"/>
  <c r="K27" i="1" s="1"/>
  <c r="J18" i="1"/>
  <c r="J27" i="1" s="1"/>
  <c r="I18" i="1"/>
  <c r="I27" i="1" s="1"/>
  <c r="H18" i="1"/>
  <c r="H27" i="1" s="1"/>
  <c r="G18" i="1"/>
  <c r="G27" i="1" s="1"/>
  <c r="F18" i="1"/>
  <c r="F27" i="1" s="1"/>
  <c r="E18" i="1"/>
  <c r="E27" i="1" s="1"/>
  <c r="D18" i="1"/>
  <c r="V18" i="1" s="1"/>
  <c r="V27" i="1" s="1"/>
  <c r="C18" i="1"/>
  <c r="B18" i="1"/>
  <c r="N15" i="1"/>
  <c r="F15" i="1"/>
  <c r="O14" i="1"/>
  <c r="N14" i="1"/>
  <c r="M14" i="1"/>
  <c r="L14" i="1"/>
  <c r="K14" i="1"/>
  <c r="J14" i="1"/>
  <c r="V14" i="1" s="1"/>
  <c r="V13" i="1"/>
  <c r="P13" i="1"/>
  <c r="Y12" i="1"/>
  <c r="X12" i="1"/>
  <c r="O12" i="1"/>
  <c r="N12" i="1"/>
  <c r="M12" i="1"/>
  <c r="L12" i="1"/>
  <c r="K12" i="1"/>
  <c r="J12" i="1"/>
  <c r="I12" i="1"/>
  <c r="H12" i="1"/>
  <c r="P12" i="1" s="1"/>
  <c r="G12" i="1"/>
  <c r="F12" i="1"/>
  <c r="V12" i="1" s="1"/>
  <c r="E12" i="1"/>
  <c r="D12" i="1"/>
  <c r="C12" i="1"/>
  <c r="B12" i="1"/>
  <c r="Y11" i="1"/>
  <c r="X11" i="1"/>
  <c r="O11" i="1"/>
  <c r="N11" i="1"/>
  <c r="M11" i="1"/>
  <c r="L11" i="1"/>
  <c r="K11" i="1"/>
  <c r="J11" i="1"/>
  <c r="I11" i="1"/>
  <c r="H11" i="1"/>
  <c r="H15" i="1" s="1"/>
  <c r="G11" i="1"/>
  <c r="F11" i="1"/>
  <c r="E11" i="1"/>
  <c r="D11" i="1"/>
  <c r="V11" i="1" s="1"/>
  <c r="C11" i="1"/>
  <c r="B11" i="1"/>
  <c r="Y10" i="1"/>
  <c r="X10" i="1"/>
  <c r="O10" i="1"/>
  <c r="O15" i="1" s="1"/>
  <c r="N10" i="1"/>
  <c r="M10" i="1"/>
  <c r="M15" i="1" s="1"/>
  <c r="L10" i="1"/>
  <c r="L15" i="1" s="1"/>
  <c r="K10" i="1"/>
  <c r="K15" i="1" s="1"/>
  <c r="J10" i="1"/>
  <c r="J15" i="1" s="1"/>
  <c r="I10" i="1"/>
  <c r="I15" i="1" s="1"/>
  <c r="H10" i="1"/>
  <c r="G10" i="1"/>
  <c r="G15" i="1" s="1"/>
  <c r="F10" i="1"/>
  <c r="E10" i="1"/>
  <c r="E15" i="1" s="1"/>
  <c r="D10" i="1"/>
  <c r="D15" i="1" s="1"/>
  <c r="C10" i="1"/>
  <c r="B10" i="1"/>
  <c r="K7" i="1"/>
  <c r="Y6" i="1"/>
  <c r="X6" i="1"/>
  <c r="O6" i="1"/>
  <c r="N6" i="1"/>
  <c r="M6" i="1"/>
  <c r="L6" i="1"/>
  <c r="K6" i="1"/>
  <c r="J6" i="1"/>
  <c r="I6" i="1"/>
  <c r="V6" i="1" s="1"/>
  <c r="H6" i="1"/>
  <c r="G6" i="1"/>
  <c r="F6" i="1"/>
  <c r="E6" i="1"/>
  <c r="D6" i="1"/>
  <c r="P6" i="1" s="1"/>
  <c r="C6" i="1"/>
  <c r="B6" i="1"/>
  <c r="Y5" i="1"/>
  <c r="X5" i="1"/>
  <c r="O5" i="1"/>
  <c r="N5" i="1"/>
  <c r="M5" i="1"/>
  <c r="L5" i="1"/>
  <c r="K5" i="1"/>
  <c r="J5" i="1"/>
  <c r="I5" i="1"/>
  <c r="H5" i="1"/>
  <c r="G5" i="1"/>
  <c r="F5" i="1"/>
  <c r="E5" i="1"/>
  <c r="D5" i="1"/>
  <c r="P5" i="1" s="1"/>
  <c r="C5" i="1"/>
  <c r="B5" i="1"/>
  <c r="Y4" i="1"/>
  <c r="X4" i="1"/>
  <c r="O4" i="1"/>
  <c r="N4" i="1"/>
  <c r="M4" i="1"/>
  <c r="M7" i="1" s="1"/>
  <c r="L4" i="1"/>
  <c r="K4" i="1"/>
  <c r="J4" i="1"/>
  <c r="I4" i="1"/>
  <c r="H4" i="1"/>
  <c r="G4" i="1"/>
  <c r="F4" i="1"/>
  <c r="E4" i="1"/>
  <c r="P4" i="1" s="1"/>
  <c r="D4" i="1"/>
  <c r="C4" i="1"/>
  <c r="B4" i="1"/>
  <c r="Y3" i="1"/>
  <c r="X3" i="1"/>
  <c r="O3" i="1"/>
  <c r="O7" i="1" s="1"/>
  <c r="N3" i="1"/>
  <c r="N7" i="1" s="1"/>
  <c r="M3" i="1"/>
  <c r="L3" i="1"/>
  <c r="L7" i="1" s="1"/>
  <c r="K3" i="1"/>
  <c r="J3" i="1"/>
  <c r="J7" i="1" s="1"/>
  <c r="I3" i="1"/>
  <c r="I7" i="1" s="1"/>
  <c r="H3" i="1"/>
  <c r="H7" i="1" s="1"/>
  <c r="G3" i="1"/>
  <c r="G7" i="1" s="1"/>
  <c r="F3" i="1"/>
  <c r="F7" i="1" s="1"/>
  <c r="E3" i="1"/>
  <c r="D3" i="1"/>
  <c r="D7" i="1" s="1"/>
  <c r="C3" i="1"/>
  <c r="B3" i="1"/>
  <c r="V4" i="1" l="1"/>
  <c r="V5" i="1"/>
  <c r="P10" i="1"/>
  <c r="P14" i="1"/>
  <c r="P19" i="1"/>
  <c r="P23" i="1"/>
  <c r="V3" i="1"/>
  <c r="E7" i="1"/>
  <c r="P7" i="1" s="1"/>
  <c r="V10" i="1"/>
  <c r="V15" i="1" s="1"/>
  <c r="Q45" i="1" s="1"/>
  <c r="P20" i="1"/>
  <c r="P24" i="1"/>
  <c r="D27" i="1"/>
  <c r="P11" i="1"/>
  <c r="P3" i="1"/>
  <c r="P26" i="1"/>
  <c r="P15" i="1" l="1"/>
</calcChain>
</file>

<file path=xl/sharedStrings.xml><?xml version="1.0" encoding="utf-8"?>
<sst xmlns="http://schemas.openxmlformats.org/spreadsheetml/2006/main" count="127" uniqueCount="57">
  <si>
    <t xml:space="preserve">Exhibit A - 2023 Athletic Summer Apparel </t>
  </si>
  <si>
    <t>Staff Tanks</t>
  </si>
  <si>
    <t>Item</t>
  </si>
  <si>
    <t>Color</t>
  </si>
  <si>
    <t>Y- X-Small</t>
  </si>
  <si>
    <t>Y-Small</t>
  </si>
  <si>
    <t>Y-Medium</t>
  </si>
  <si>
    <t>Y-Large</t>
  </si>
  <si>
    <t>Y-Xlarge</t>
  </si>
  <si>
    <t>A-X-Small</t>
  </si>
  <si>
    <t>A-Small</t>
  </si>
  <si>
    <t>A-Medium</t>
  </si>
  <si>
    <t>A-Large</t>
  </si>
  <si>
    <t>A-Xlarge</t>
  </si>
  <si>
    <t>A-XXL</t>
  </si>
  <si>
    <t>A-XXXL</t>
  </si>
  <si>
    <t>Total</t>
  </si>
  <si>
    <t>Price/Unit Youth Sizes</t>
  </si>
  <si>
    <t>Price/Unit Adult  Sizes XS-L</t>
  </si>
  <si>
    <t xml:space="preserve">Price/Unit Adult - XL </t>
  </si>
  <si>
    <t xml:space="preserve">Price/Unit Adult - XXL </t>
  </si>
  <si>
    <t xml:space="preserve">Price/Unit Adult - XXXL </t>
  </si>
  <si>
    <t>Front Screen:</t>
  </si>
  <si>
    <t>Back Screen:</t>
  </si>
  <si>
    <t>Sleeve Screen:</t>
  </si>
  <si>
    <t>Notes:</t>
  </si>
  <si>
    <t>Staff (DC)</t>
  </si>
  <si>
    <t xml:space="preserve">Staff (DC) </t>
  </si>
  <si>
    <t>Athletic Camps</t>
  </si>
  <si>
    <t>1 color- WHITE- "VoldMarcus" Logo on right sleeve</t>
  </si>
  <si>
    <t>Sport Tek (YST350 &amp; ST350)</t>
  </si>
  <si>
    <t xml:space="preserve">White </t>
  </si>
  <si>
    <t>GPS Camper Shirts</t>
  </si>
  <si>
    <t>2 Color- Black and Purple- Girls Play Strong Camp Logo centered on Chest</t>
  </si>
  <si>
    <t>1 Color- Black- "Adventure Found" logo centered on back</t>
  </si>
  <si>
    <t>Kelly Green</t>
  </si>
  <si>
    <t>DC Staff Shirts</t>
  </si>
  <si>
    <t>1 color - WHITE- "ADVENTURE GUIDE" center chest with PDHP Logo under</t>
  </si>
  <si>
    <t>1 color - WHITE - "STAFF" centered on back with "Park District of Highland Park" banner image under</t>
  </si>
  <si>
    <t>Summer T-Ball Uniforms</t>
  </si>
  <si>
    <t>Parent Tot T-Ball</t>
  </si>
  <si>
    <t xml:space="preserve">Sandlot </t>
  </si>
  <si>
    <t>Set-Up Charges</t>
  </si>
  <si>
    <t>Screen set-up charges</t>
  </si>
  <si>
    <t>Price Per Unit</t>
  </si>
  <si>
    <t>One Color Front</t>
  </si>
  <si>
    <t>Two Color Front</t>
  </si>
  <si>
    <t>Sleeve Color Font</t>
  </si>
  <si>
    <t>1 color back</t>
  </si>
  <si>
    <t>Delivery Charge:</t>
  </si>
  <si>
    <t xml:space="preserve">Price Per Unit </t>
  </si>
  <si>
    <t>HATS</t>
  </si>
  <si>
    <t>100 - FWT-130 Navy/white hats ADULT sizes only</t>
  </si>
  <si>
    <t xml:space="preserve">PDHP Seal Logo (White) flat embroidered </t>
  </si>
  <si>
    <t xml:space="preserve">Flat Embroidery (Hats) </t>
  </si>
  <si>
    <t xml:space="preserve">Total Cost </t>
  </si>
  <si>
    <t>Total Proposal: (including screen &amp; Delivery 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</si>
</sst>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44" fontId="8" fillId="0" borderId="4" xfId="1" applyFont="1" applyBorder="1" applyAlignment="1" applyProtection="1">
      <alignment vertical="center" wrapText="1"/>
    </xf>
    <xf numFmtId="44" fontId="7" fillId="0" borderId="4" xfId="1" applyFont="1" applyBorder="1" applyAlignment="1" applyProtection="1">
      <alignment vertical="center" wrapText="1"/>
    </xf>
    <xf numFmtId="44" fontId="2" fillId="0" borderId="5" xfId="1" applyFont="1" applyBorder="1" applyAlignment="1" applyProtection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 applyProtection="1">
      <alignment wrapText="1"/>
      <protection locked="0"/>
    </xf>
    <xf numFmtId="0" fontId="0" fillId="0" borderId="7" xfId="0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44" fontId="0" fillId="5" borderId="10" xfId="1" applyFont="1" applyFill="1" applyBorder="1" applyAlignment="1" applyProtection="1">
      <alignment vertical="center" wrapText="1"/>
      <protection locked="0"/>
    </xf>
    <xf numFmtId="44" fontId="0" fillId="5" borderId="9" xfId="1" applyFont="1" applyFill="1" applyBorder="1" applyAlignment="1" applyProtection="1">
      <alignment vertical="center" wrapText="1"/>
      <protection locked="0"/>
    </xf>
    <xf numFmtId="44" fontId="0" fillId="0" borderId="11" xfId="1" applyFont="1" applyBorder="1" applyAlignment="1" applyProtection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 applyProtection="1">
      <alignment wrapText="1"/>
      <protection locked="0"/>
    </xf>
    <xf numFmtId="0" fontId="0" fillId="0" borderId="13" xfId="0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3" borderId="15" xfId="0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44" fontId="0" fillId="5" borderId="16" xfId="1" applyFont="1" applyFill="1" applyBorder="1" applyAlignment="1" applyProtection="1">
      <alignment vertical="center" wrapText="1"/>
      <protection locked="0"/>
    </xf>
    <xf numFmtId="44" fontId="0" fillId="0" borderId="17" xfId="1" applyFont="1" applyBorder="1" applyAlignment="1" applyProtection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0" fillId="3" borderId="19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44" fontId="0" fillId="3" borderId="19" xfId="1" applyFont="1" applyFill="1" applyBorder="1" applyAlignment="1" applyProtection="1">
      <protection locked="0"/>
    </xf>
    <xf numFmtId="44" fontId="0" fillId="5" borderId="20" xfId="1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3" borderId="16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6" borderId="23" xfId="0" applyFont="1" applyFill="1" applyBorder="1" applyAlignment="1">
      <alignment horizontal="right" vertical="center"/>
    </xf>
    <xf numFmtId="44" fontId="0" fillId="3" borderId="15" xfId="1" applyFont="1" applyFill="1" applyBorder="1" applyAlignment="1" applyProtection="1">
      <alignment vertical="center" wrapText="1"/>
      <protection locked="0"/>
    </xf>
    <xf numFmtId="44" fontId="0" fillId="0" borderId="24" xfId="1" applyFont="1" applyBorder="1" applyAlignment="1" applyProtection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7" borderId="29" xfId="0" applyFont="1" applyFill="1" applyBorder="1" applyAlignment="1">
      <alignment horizontal="right" vertical="center"/>
    </xf>
    <xf numFmtId="0" fontId="2" fillId="7" borderId="27" xfId="0" applyFont="1" applyFill="1" applyBorder="1" applyAlignment="1">
      <alignment horizontal="right" vertical="center"/>
    </xf>
    <xf numFmtId="44" fontId="2" fillId="0" borderId="0" xfId="1" applyFont="1" applyBorder="1" applyAlignment="1" applyProtection="1">
      <alignment vertical="center" wrapText="1"/>
    </xf>
    <xf numFmtId="44" fontId="2" fillId="7" borderId="27" xfId="1" applyFont="1" applyFill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44" fontId="0" fillId="0" borderId="0" xfId="1" applyFont="1" applyAlignment="1" applyProtection="1">
      <alignment vertical="center" wrapText="1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4" borderId="32" xfId="0" applyFont="1" applyFill="1" applyBorder="1" applyAlignment="1">
      <alignment horizontal="right" vertical="center"/>
    </xf>
    <xf numFmtId="44" fontId="0" fillId="5" borderId="4" xfId="1" applyFont="1" applyFill="1" applyBorder="1" applyAlignment="1" applyProtection="1">
      <alignment vertical="center" wrapText="1"/>
      <protection locked="0"/>
    </xf>
    <xf numFmtId="0" fontId="0" fillId="2" borderId="33" xfId="0" applyFill="1" applyBorder="1" applyAlignment="1">
      <alignment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2" fillId="4" borderId="12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4" borderId="35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4" fontId="0" fillId="5" borderId="36" xfId="1" applyFont="1" applyFill="1" applyBorder="1" applyAlignment="1" applyProtection="1">
      <alignment vertical="center" wrapText="1"/>
      <protection locked="0"/>
    </xf>
    <xf numFmtId="0" fontId="0" fillId="0" borderId="37" xfId="0" applyBorder="1" applyAlignment="1">
      <alignment horizontal="left" vertical="center" wrapText="1"/>
    </xf>
    <xf numFmtId="0" fontId="2" fillId="7" borderId="38" xfId="0" applyFont="1" applyFill="1" applyBorder="1" applyAlignment="1">
      <alignment horizontal="right" vertical="center"/>
    </xf>
    <xf numFmtId="0" fontId="2" fillId="7" borderId="26" xfId="0" applyFont="1" applyFill="1" applyBorder="1" applyAlignment="1">
      <alignment horizontal="right" vertical="center"/>
    </xf>
    <xf numFmtId="44" fontId="2" fillId="7" borderId="39" xfId="1" applyFont="1" applyFill="1" applyBorder="1" applyAlignment="1" applyProtection="1">
      <alignment vertical="center"/>
    </xf>
    <xf numFmtId="0" fontId="7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44" fontId="2" fillId="2" borderId="5" xfId="1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2" fillId="6" borderId="40" xfId="0" applyFont="1" applyFill="1" applyBorder="1" applyAlignment="1">
      <alignment horizontal="right" vertical="center"/>
    </xf>
    <xf numFmtId="0" fontId="9" fillId="0" borderId="41" xfId="0" applyFont="1" applyBorder="1" applyAlignment="1">
      <alignment vertical="center" wrapText="1"/>
    </xf>
    <xf numFmtId="0" fontId="9" fillId="5" borderId="41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right" vertical="center" wrapText="1"/>
    </xf>
    <xf numFmtId="0" fontId="0" fillId="2" borderId="33" xfId="0" applyFill="1" applyBorder="1" applyAlignment="1">
      <alignment horizontal="right" vertical="center" wrapText="1"/>
    </xf>
    <xf numFmtId="0" fontId="0" fillId="2" borderId="34" xfId="0" applyFill="1" applyBorder="1" applyAlignment="1">
      <alignment horizontal="right" vertical="center" wrapText="1"/>
    </xf>
    <xf numFmtId="0" fontId="2" fillId="6" borderId="42" xfId="0" applyFont="1" applyFill="1" applyBorder="1" applyAlignment="1">
      <alignment horizontal="right" vertical="center"/>
    </xf>
    <xf numFmtId="0" fontId="9" fillId="5" borderId="22" xfId="0" applyFont="1" applyFill="1" applyBorder="1" applyAlignment="1" applyProtection="1">
      <alignment wrapText="1"/>
      <protection locked="0"/>
    </xf>
    <xf numFmtId="0" fontId="0" fillId="0" borderId="7" xfId="0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44" fontId="0" fillId="0" borderId="0" xfId="1" applyFont="1" applyAlignment="1" applyProtection="1">
      <alignment horizontal="right"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5" borderId="22" xfId="0" applyFill="1" applyBorder="1" applyAlignment="1" applyProtection="1">
      <alignment horizontal="center" wrapText="1"/>
      <protection locked="0"/>
    </xf>
    <xf numFmtId="0" fontId="9" fillId="2" borderId="0" xfId="0" applyFont="1" applyFill="1"/>
    <xf numFmtId="0" fontId="2" fillId="7" borderId="28" xfId="0" applyFont="1" applyFill="1" applyBorder="1" applyAlignment="1">
      <alignment horizontal="right" vertical="center"/>
    </xf>
    <xf numFmtId="0" fontId="0" fillId="5" borderId="0" xfId="0" applyFill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90"/>
    </xf>
    <xf numFmtId="0" fontId="0" fillId="0" borderId="0" xfId="0" applyAlignment="1">
      <alignment horizontal="center" wrapText="1"/>
    </xf>
    <xf numFmtId="44" fontId="2" fillId="0" borderId="0" xfId="1" applyFont="1" applyBorder="1" applyAlignment="1" applyProtection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4" fontId="0" fillId="0" borderId="0" xfId="1" applyFont="1" applyBorder="1" applyAlignment="1" applyProtection="1">
      <alignment vertical="center" wrapText="1"/>
    </xf>
    <xf numFmtId="0" fontId="0" fillId="8" borderId="9" xfId="0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44" fontId="0" fillId="0" borderId="0" xfId="1" applyFont="1" applyBorder="1" applyAlignment="1" applyProtection="1">
      <alignment horizontal="right" vertical="center" wrapText="1"/>
    </xf>
    <xf numFmtId="0" fontId="0" fillId="0" borderId="36" xfId="0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wrapText="1"/>
    </xf>
    <xf numFmtId="0" fontId="0" fillId="2" borderId="0" xfId="0" applyFill="1"/>
    <xf numFmtId="0" fontId="14" fillId="0" borderId="0" xfId="0" applyFont="1" applyAlignment="1">
      <alignment horizontal="right" vertical="center"/>
    </xf>
    <xf numFmtId="44" fontId="0" fillId="0" borderId="36" xfId="1" applyFont="1" applyBorder="1" applyAlignment="1" applyProtection="1">
      <alignment horizontal="right" vertical="center"/>
    </xf>
    <xf numFmtId="44" fontId="0" fillId="0" borderId="50" xfId="1" applyFont="1" applyBorder="1" applyAlignment="1" applyProtection="1">
      <alignment horizontal="right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44" fontId="2" fillId="7" borderId="38" xfId="0" applyNumberFormat="1" applyFont="1" applyFill="1" applyBorder="1" applyAlignment="1">
      <alignment horizontal="center" vertical="center"/>
    </xf>
    <xf numFmtId="44" fontId="2" fillId="7" borderId="1" xfId="0" applyNumberFormat="1" applyFont="1" applyFill="1" applyBorder="1" applyAlignment="1">
      <alignment horizontal="center" vertical="center"/>
    </xf>
    <xf numFmtId="44" fontId="2" fillId="7" borderId="51" xfId="0" applyNumberFormat="1" applyFont="1" applyFill="1" applyBorder="1" applyAlignment="1">
      <alignment horizontal="center" vertical="center"/>
    </xf>
    <xf numFmtId="44" fontId="0" fillId="7" borderId="45" xfId="1" applyFont="1" applyFill="1" applyBorder="1" applyAlignment="1" applyProtection="1">
      <alignment horizontal="center" vertical="center"/>
    </xf>
    <xf numFmtId="44" fontId="0" fillId="7" borderId="46" xfId="1" applyFont="1" applyFill="1" applyBorder="1" applyAlignment="1" applyProtection="1">
      <alignment horizontal="center" vertical="center"/>
    </xf>
    <xf numFmtId="44" fontId="0" fillId="7" borderId="47" xfId="1" applyFont="1" applyFill="1" applyBorder="1" applyAlignment="1" applyProtection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4" fontId="2" fillId="0" borderId="4" xfId="1" applyFont="1" applyBorder="1" applyAlignment="1" applyProtection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3" fillId="0" borderId="7" xfId="2" applyFill="1" applyBorder="1" applyAlignment="1"/>
    <xf numFmtId="0" fontId="3" fillId="0" borderId="9" xfId="2" applyFill="1" applyBorder="1" applyAlignment="1"/>
    <xf numFmtId="0" fontId="0" fillId="5" borderId="9" xfId="0" applyFill="1" applyBorder="1" applyAlignment="1" applyProtection="1">
      <alignment horizontal="center" vertical="center"/>
      <protection locked="0"/>
    </xf>
    <xf numFmtId="44" fontId="0" fillId="8" borderId="9" xfId="1" applyFont="1" applyFill="1" applyBorder="1" applyAlignment="1" applyProtection="1">
      <alignment horizontal="right" vertical="center"/>
    </xf>
    <xf numFmtId="44" fontId="0" fillId="8" borderId="11" xfId="1" applyFont="1" applyFill="1" applyBorder="1" applyAlignment="1" applyProtection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36" xfId="0" applyBorder="1" applyAlignment="1">
      <alignment horizontal="center" wrapText="1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5" borderId="38" xfId="0" applyFont="1" applyFill="1" applyBorder="1" applyAlignment="1" applyProtection="1">
      <alignment horizontal="center" vertical="center"/>
      <protection locked="0"/>
    </xf>
    <xf numFmtId="0" fontId="2" fillId="5" borderId="44" xfId="0" applyFont="1" applyFill="1" applyBorder="1" applyAlignment="1" applyProtection="1">
      <alignment horizontal="center" vertical="center"/>
      <protection locked="0"/>
    </xf>
    <xf numFmtId="44" fontId="2" fillId="7" borderId="29" xfId="1" applyFont="1" applyFill="1" applyBorder="1" applyAlignment="1" applyProtection="1">
      <alignment horizontal="right" vertical="center"/>
    </xf>
    <xf numFmtId="44" fontId="2" fillId="7" borderId="39" xfId="1" applyFont="1" applyFill="1" applyBorder="1" applyAlignment="1" applyProtection="1">
      <alignment horizontal="right" vertical="center"/>
    </xf>
    <xf numFmtId="0" fontId="0" fillId="5" borderId="22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44" fontId="12" fillId="7" borderId="45" xfId="1" applyFont="1" applyFill="1" applyBorder="1" applyAlignment="1" applyProtection="1">
      <alignment horizontal="center" wrapText="1"/>
      <protection locked="0"/>
    </xf>
    <xf numFmtId="44" fontId="12" fillId="7" borderId="46" xfId="1" applyFont="1" applyFill="1" applyBorder="1" applyAlignment="1" applyProtection="1">
      <alignment horizontal="center" wrapText="1"/>
      <protection locked="0"/>
    </xf>
    <xf numFmtId="44" fontId="12" fillId="7" borderId="47" xfId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44" fontId="0" fillId="0" borderId="33" xfId="1" applyFont="1" applyBorder="1" applyAlignment="1" applyProtection="1">
      <alignment horizontal="right" vertical="center"/>
    </xf>
    <xf numFmtId="44" fontId="0" fillId="0" borderId="17" xfId="1" applyFont="1" applyBorder="1" applyAlignment="1" applyProtection="1">
      <alignment horizontal="right" vertical="center"/>
    </xf>
    <xf numFmtId="0" fontId="0" fillId="5" borderId="41" xfId="0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2" fillId="0" borderId="9" xfId="1" applyFont="1" applyBorder="1" applyAlignment="1" applyProtection="1">
      <alignment horizontal="right" vertical="center"/>
    </xf>
    <xf numFmtId="44" fontId="2" fillId="0" borderId="11" xfId="1" applyFont="1" applyBorder="1" applyAlignment="1" applyProtection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324970</xdr:colOff>
      <xdr:row>36</xdr:row>
      <xdr:rowOff>11205</xdr:rowOff>
    </xdr:from>
    <xdr:to>
      <xdr:col>19</xdr:col>
      <xdr:colOff>701510</xdr:colOff>
      <xdr:row>42</xdr:row>
      <xdr:rowOff>104102</xdr:rowOff>
    </xdr:to>
    <xdr:pic>
      <xdr:nvPicPr>
        <xdr:cNvPr id="2" name="Picture 1" descr="FWT-130-True Navy/White-Adult">
          <a:extLst>
            <a:ext uri="{FF2B5EF4-FFF2-40B4-BE49-F238E27FC236}">
              <a16:creationId xmlns:a16="http://schemas.microsoft.com/office/drawing/2014/main" id="{C4D86BA3-340A-4C6B-AC6C-3301298B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1420" y="8764680"/>
          <a:ext cx="2719690" cy="2702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Purchasing/Projects/Camp/Summer%20Apparel/2023/2023%20Summer%20Staff%20%20Camper%20Apparel%20to%20Camp%20Superviso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23 Athletic Order"/>
      <sheetName val="2023 Cotton Order "/>
      <sheetName val="Athletics "/>
      <sheetName val="Centennial Ice"/>
      <sheetName val="Deer Creek"/>
      <sheetName val="Heller "/>
      <sheetName val="Parks &amp; Golf"/>
      <sheetName val="Recreation "/>
      <sheetName val="Hats"/>
      <sheetName val="Backpacks "/>
    </sheetNames>
    <sheetDataSet>
      <sheetData sheetId="0"/>
      <sheetData sheetId="1"/>
      <sheetData sheetId="2"/>
      <sheetData sheetId="3">
        <row r="4">
          <cell r="K4">
            <v>4</v>
          </cell>
          <cell r="L4">
            <v>10</v>
          </cell>
          <cell r="M4">
            <v>10</v>
          </cell>
          <cell r="N4">
            <v>4</v>
          </cell>
        </row>
        <row r="5">
          <cell r="K5">
            <v>2</v>
          </cell>
          <cell r="L5">
            <v>2</v>
          </cell>
          <cell r="M5">
            <v>2</v>
          </cell>
        </row>
        <row r="6">
          <cell r="K6">
            <v>3</v>
          </cell>
          <cell r="L6">
            <v>5</v>
          </cell>
          <cell r="M6">
            <v>5</v>
          </cell>
        </row>
        <row r="7">
          <cell r="C7" t="str">
            <v>Sport Tek (YST350 &amp; ST350)</v>
          </cell>
          <cell r="D7" t="str">
            <v xml:space="preserve">White </v>
          </cell>
          <cell r="F7">
            <v>25</v>
          </cell>
          <cell r="G7">
            <v>25</v>
          </cell>
          <cell r="H7">
            <v>15</v>
          </cell>
          <cell r="I7">
            <v>10</v>
          </cell>
          <cell r="K7">
            <v>5</v>
          </cell>
          <cell r="S7" t="str">
            <v>2 Color - BLUE + GOLD - Jr. Varisty Sport Camp Logo centered on chest</v>
          </cell>
          <cell r="T7" t="str">
            <v>1 color - BLUE - "Adventure Found" logo centered on back</v>
          </cell>
        </row>
        <row r="12">
          <cell r="K12">
            <v>2</v>
          </cell>
          <cell r="L12">
            <v>10</v>
          </cell>
          <cell r="M12">
            <v>10</v>
          </cell>
          <cell r="N12">
            <v>4</v>
          </cell>
          <cell r="O12">
            <v>2</v>
          </cell>
        </row>
        <row r="13">
          <cell r="K13">
            <v>2</v>
          </cell>
          <cell r="L13">
            <v>2</v>
          </cell>
          <cell r="M13">
            <v>2</v>
          </cell>
        </row>
        <row r="14">
          <cell r="L14">
            <v>3</v>
          </cell>
          <cell r="M14">
            <v>5</v>
          </cell>
          <cell r="N14">
            <v>5</v>
          </cell>
        </row>
        <row r="15">
          <cell r="C15" t="str">
            <v>Sport Tek (YST350 &amp; ST350)</v>
          </cell>
          <cell r="D15" t="str">
            <v xml:space="preserve">White </v>
          </cell>
          <cell r="H15">
            <v>25</v>
          </cell>
          <cell r="I15">
            <v>20</v>
          </cell>
          <cell r="K15">
            <v>20</v>
          </cell>
          <cell r="L15">
            <v>10</v>
          </cell>
          <cell r="M15">
            <v>5</v>
          </cell>
          <cell r="N15">
            <v>5</v>
          </cell>
          <cell r="S15" t="str">
            <v>2 Color - GREEN + GOLD -  Varsity Sport Camp Logo centered on chest</v>
          </cell>
          <cell r="T15" t="str">
            <v>1 color - GREEN - "Adventure Found" logo centered on back</v>
          </cell>
        </row>
      </sheetData>
      <sheetData sheetId="4">
        <row r="5">
          <cell r="K5">
            <v>2</v>
          </cell>
          <cell r="L5">
            <v>3</v>
          </cell>
          <cell r="M5">
            <v>1</v>
          </cell>
        </row>
        <row r="6">
          <cell r="K6">
            <v>4</v>
          </cell>
          <cell r="L6">
            <v>6</v>
          </cell>
          <cell r="M6">
            <v>2</v>
          </cell>
        </row>
      </sheetData>
      <sheetData sheetId="5">
        <row r="4">
          <cell r="L4">
            <v>3</v>
          </cell>
          <cell r="M4">
            <v>5</v>
          </cell>
        </row>
        <row r="7">
          <cell r="C7" t="str">
            <v>Sport Tek (YST350 &amp; ST350)</v>
          </cell>
          <cell r="D7" t="str">
            <v xml:space="preserve">White </v>
          </cell>
          <cell r="F7">
            <v>21</v>
          </cell>
          <cell r="G7">
            <v>35</v>
          </cell>
          <cell r="H7">
            <v>30</v>
          </cell>
          <cell r="I7">
            <v>5</v>
          </cell>
          <cell r="K7">
            <v>21</v>
          </cell>
          <cell r="L7">
            <v>15</v>
          </cell>
          <cell r="M7">
            <v>12</v>
          </cell>
          <cell r="S7" t="str">
            <v xml:space="preserve">2 color- Blue (PMS534) &amp; Lime green (PMS 380C) on center chest with Deer Creek Racquet Club Tennis Academy Logo </v>
          </cell>
          <cell r="T7" t="str">
            <v>1 color - BLUE (PMS534) - "Adventure Found" logo centered on back</v>
          </cell>
        </row>
      </sheetData>
      <sheetData sheetId="6"/>
      <sheetData sheetId="7"/>
      <sheetData sheetId="8">
        <row r="5">
          <cell r="C5" t="str">
            <v>Sport-Tek Sleeveless PosiCharge Competitor LST352</v>
          </cell>
          <cell r="D5" t="str">
            <v>Silver (womens)</v>
          </cell>
          <cell r="K5">
            <v>4</v>
          </cell>
          <cell r="L5">
            <v>6</v>
          </cell>
          <cell r="M5">
            <v>4</v>
          </cell>
          <cell r="S5" t="str">
            <v>1 color - WHITE- "ADVENTURE GUIDE" center chest with PDHP Logo under</v>
          </cell>
          <cell r="T5" t="str">
            <v>1 color - WHITE - "STAFF" centered on back with "Park District of Highland Park" banner image under</v>
          </cell>
        </row>
        <row r="6">
          <cell r="C6" t="str">
            <v>Sport-Tek Sleeveless Posicharge Competitor ST352</v>
          </cell>
          <cell r="D6" t="str">
            <v xml:space="preserve">Silver (mens) </v>
          </cell>
          <cell r="S6" t="str">
            <v>1 color - WHITE- "ADVENTURE GUIDE" center chest with PDHP Logo under</v>
          </cell>
          <cell r="T6" t="str">
            <v>1 color - WHITE - "STAFF" centered on back with "Park District of Highland Park" banner image under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1">
          <cell r="K21">
            <v>5</v>
          </cell>
          <cell r="L21">
            <v>15</v>
          </cell>
          <cell r="M21">
            <v>10</v>
          </cell>
          <cell r="N21">
            <v>5</v>
          </cell>
          <cell r="O21">
            <v>2</v>
          </cell>
        </row>
        <row r="22">
          <cell r="L22">
            <v>20</v>
          </cell>
          <cell r="M22">
            <v>10</v>
          </cell>
          <cell r="N22">
            <v>8</v>
          </cell>
          <cell r="O22">
            <v>2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18">
          <cell r="C18">
            <v>28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.outdoorcap.com/fwt-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1B6A-3A5F-4343-BB16-62C154D881F4}">
  <sheetPr>
    <tabColor rgb="FFFF0000"/>
  </sheetPr>
  <dimension ref="A1:AM49"/>
  <sheetViews>
    <sheetView showGridLines="0" tabSelected="1" topLeftCell="I2" zoomScale="70" zoomScaleNormal="70" workbookViewId="0">
      <selection activeCell="Q10" sqref="Q10"/>
    </sheetView>
  </sheetViews>
  <sheetFormatPr baseColWidth="10" defaultColWidth="9.33203125" defaultRowHeight="31" x14ac:dyDescent="0.2"/>
  <cols>
    <col min="1" max="1" width="6.6640625" style="60" customWidth="1"/>
    <col min="2" max="2" width="30" style="61" customWidth="1"/>
    <col min="3" max="3" width="17.6640625" style="62" customWidth="1"/>
    <col min="4" max="16" width="7" style="63" customWidth="1"/>
    <col min="17" max="21" width="11.6640625" style="64" customWidth="1"/>
    <col min="22" max="22" width="19.33203125" style="65" customWidth="1"/>
    <col min="23" max="23" width="17.6640625" hidden="1" customWidth="1"/>
    <col min="24" max="24" width="44.6640625" style="58" customWidth="1"/>
    <col min="25" max="26" width="36.5" style="58" customWidth="1"/>
    <col min="27" max="27" width="127.6640625" style="62" customWidth="1"/>
  </cols>
  <sheetData>
    <row r="1" spans="1:39" ht="42.75" customHeight="1" thickBot="1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"/>
      <c r="AA1" s="2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0.75" customHeight="1" thickBot="1" x14ac:dyDescent="0.25">
      <c r="A2" s="184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7" t="s">
        <v>16</v>
      </c>
      <c r="Q2" s="8" t="s">
        <v>17</v>
      </c>
      <c r="R2" s="8" t="s">
        <v>18</v>
      </c>
      <c r="S2" s="9" t="s">
        <v>19</v>
      </c>
      <c r="T2" s="9" t="s">
        <v>20</v>
      </c>
      <c r="U2" s="9" t="s">
        <v>21</v>
      </c>
      <c r="V2" s="10" t="s">
        <v>16</v>
      </c>
      <c r="X2" s="11" t="s">
        <v>22</v>
      </c>
      <c r="Y2" s="12" t="s">
        <v>23</v>
      </c>
      <c r="Z2" s="12" t="s">
        <v>24</v>
      </c>
      <c r="AA2" s="13" t="s">
        <v>25</v>
      </c>
    </row>
    <row r="3" spans="1:39" ht="46.5" customHeight="1" x14ac:dyDescent="0.2">
      <c r="A3" s="185"/>
      <c r="B3" s="14" t="str">
        <f>'[1]Recreation '!C5</f>
        <v>Sport-Tek Sleeveless PosiCharge Competitor LST352</v>
      </c>
      <c r="C3" s="15" t="str">
        <f>'[1]Recreation '!D5</f>
        <v>Silver (womens)</v>
      </c>
      <c r="D3" s="16">
        <f>SUM('[1]Recreation '!E5,'[1]Recreation '!E13,'[1]Recreation '!E21,'[1]Recreation '!E39,'[1]Athletics '!E5,'[1]Athletics '!E13,'[1]Centennial Ice'!E6,'[1]Heller '!E5,'[1]Heller '!E13,'[1]Heller '!E21,'[1]Heller '!E29,'[1]Deer Creek'!E5)</f>
        <v>0</v>
      </c>
      <c r="E3" s="17">
        <f>SUM('[1]Recreation '!F5,'[1]Recreation '!F13,'[1]Recreation '!F21,'[1]Recreation '!F39,'[1]Athletics '!F5,'[1]Athletics '!F13,'[1]Centennial Ice'!F6,'[1]Heller '!F5,'[1]Heller '!F13,'[1]Heller '!F21,'[1]Heller '!F29,'[1]Deer Creek'!F5)</f>
        <v>0</v>
      </c>
      <c r="F3" s="17">
        <f>SUM('[1]Recreation '!G5,'[1]Recreation '!G13,'[1]Recreation '!G21,'[1]Recreation '!G39,'[1]Athletics '!G5,'[1]Athletics '!G13,'[1]Centennial Ice'!G6,'[1]Heller '!G5,'[1]Heller '!G13,'[1]Heller '!G21,'[1]Heller '!G29,'[1]Deer Creek'!G5)</f>
        <v>0</v>
      </c>
      <c r="G3" s="17">
        <f>SUM('[1]Recreation '!H5,'[1]Recreation '!H13,'[1]Recreation '!H21,'[1]Recreation '!H39,'[1]Athletics '!H5,'[1]Athletics '!H13,'[1]Centennial Ice'!H6,'[1]Heller '!H5,'[1]Heller '!H13,'[1]Heller '!H21,'[1]Heller '!H29,'[1]Deer Creek'!H5)</f>
        <v>0</v>
      </c>
      <c r="H3" s="17">
        <f>SUM('[1]Recreation '!I5,'[1]Recreation '!I13,'[1]Recreation '!I21,'[1]Recreation '!I39,'[1]Athletics '!I5,'[1]Athletics '!I13,'[1]Centennial Ice'!I6,'[1]Heller '!I5,'[1]Heller '!I13,'[1]Heller '!I21,'[1]Heller '!I29,'[1]Deer Creek'!I5)</f>
        <v>0</v>
      </c>
      <c r="I3" s="17">
        <f>SUM('[1]Recreation '!J5,'[1]Recreation '!J13,'[1]Recreation '!J21,'[1]Recreation '!J39,'[1]Athletics '!J5,'[1]Athletics '!J13,'[1]Centennial Ice'!J6,'[1]Heller '!J5,'[1]Heller '!J13,'[1]Heller '!J21,'[1]Heller '!J29,'[1]Deer Creek'!J5)</f>
        <v>0</v>
      </c>
      <c r="J3" s="17">
        <f>SUM('[1]Recreation '!K5,'[1]Recreation '!K13,'[1]Recreation '!K21,'[1]Recreation '!K39,'[1]Athletics '!K5,'[1]Athletics '!K13,'[1]Centennial Ice'!K6,'[1]Heller '!K5,'[1]Heller '!K13,'[1]Heller '!K21,'[1]Heller '!K29,'[1]Deer Creek'!K5)</f>
        <v>17</v>
      </c>
      <c r="K3" s="17">
        <f>SUM('[1]Recreation '!L5,'[1]Recreation '!L13,'[1]Recreation '!L21,'[1]Recreation '!L39,'[1]Athletics '!L5,'[1]Athletics '!L13,'[1]Centennial Ice'!L6,'[1]Heller '!L5,'[1]Heller '!L13,'[1]Heller '!L21,'[1]Heller '!L29,'[1]Deer Creek'!L5)</f>
        <v>31</v>
      </c>
      <c r="L3" s="17">
        <f>SUM('[1]Recreation '!M5,'[1]Recreation '!M13,'[1]Recreation '!M21,'[1]Recreation '!M39,'[1]Athletics '!M5,'[1]Athletics '!M13,'[1]Centennial Ice'!M6,'[1]Heller '!M5,'[1]Heller '!M13,'[1]Heller '!M21,'[1]Heller '!M29,'[1]Deer Creek'!M5)</f>
        <v>20</v>
      </c>
      <c r="M3" s="17">
        <f>SUM('[1]Recreation '!N5,'[1]Recreation '!N13,'[1]Recreation '!N21,'[1]Recreation '!N39,'[1]Athletics '!N5,'[1]Athletics '!N13,'[1]Centennial Ice'!N6,'[1]Heller '!N5,'[1]Heller '!N13,'[1]Heller '!N21,'[1]Heller '!N29,'[1]Deer Creek'!N5)</f>
        <v>5</v>
      </c>
      <c r="N3" s="17">
        <f>SUM('[1]Recreation '!O5,'[1]Recreation '!O13,'[1]Recreation '!O21,'[1]Recreation '!O39,'[1]Athletics '!O5,'[1]Athletics '!O13,'[1]Centennial Ice'!O6,'[1]Heller '!O5,'[1]Heller '!O13,'[1]Heller '!O21,'[1]Heller '!O29,'[1]Deer Creek'!O5)</f>
        <v>2</v>
      </c>
      <c r="O3" s="17">
        <f>SUM('[1]Recreation '!P5,'[1]Recreation '!P13,'[1]Recreation '!P21,'[1]Recreation '!P39,'[1]Athletics '!P5,'[1]Athletics '!P13,'[1]Centennial Ice'!P6,'[1]Heller '!P5,'[1]Heller '!P13,'[1]Heller '!P21,'[1]Heller '!P29,'[1]Deer Creek'!P5)</f>
        <v>0</v>
      </c>
      <c r="P3" s="18">
        <f>SUM(D3:O3)</f>
        <v>75</v>
      </c>
      <c r="Q3" s="19"/>
      <c r="R3" s="20"/>
      <c r="S3" s="20"/>
      <c r="T3" s="20"/>
      <c r="U3" s="20"/>
      <c r="V3" s="21">
        <f>SUM(D3:H3)*Q3+SUM(I3:L3)*R3+SUM(M3)*S3+SUM(N3)*T3+SUM(O3)*U3</f>
        <v>0</v>
      </c>
      <c r="W3" t="s">
        <v>1</v>
      </c>
      <c r="X3" s="22" t="str">
        <f>'[1]Recreation '!S5</f>
        <v>1 color - WHITE- "ADVENTURE GUIDE" center chest with PDHP Logo under</v>
      </c>
      <c r="Y3" s="23" t="str">
        <f>'[1]Recreation '!T5</f>
        <v>1 color - WHITE - "STAFF" centered on back with "Park District of Highland Park" banner image under</v>
      </c>
      <c r="Z3" s="23"/>
      <c r="AA3" s="24"/>
    </row>
    <row r="4" spans="1:39" ht="33" thickBot="1" x14ac:dyDescent="0.25">
      <c r="A4" s="185"/>
      <c r="B4" s="25" t="str">
        <f>'[1]Recreation '!C6</f>
        <v>Sport-Tek Sleeveless Posicharge Competitor ST352</v>
      </c>
      <c r="C4" s="26" t="str">
        <f>'[1]Recreation '!D6</f>
        <v xml:space="preserve">Silver (mens) </v>
      </c>
      <c r="D4" s="27">
        <f>SUM('[1]Recreation '!E6,'[1]Recreation '!E14,'[1]Recreation '!E22,'[1]Recreation '!E40,'[1]Athletics '!E6,'[1]Athletics '!E14,'[1]Centennial Ice'!E7,'[1]Heller '!E6,'[1]Heller '!E14,'[1]Heller '!E22,'[1]Heller '!E30,'[1]Deer Creek'!E6)</f>
        <v>0</v>
      </c>
      <c r="E4" s="27">
        <f>SUM('[1]Recreation '!F6,'[1]Recreation '!F14,'[1]Recreation '!F22,'[1]Recreation '!F40,'[1]Athletics '!F6,'[1]Athletics '!F14,'[1]Centennial Ice'!F7,'[1]Heller '!F6,'[1]Heller '!F14,'[1]Heller '!F22,'[1]Heller '!F30,'[1]Deer Creek'!F6)</f>
        <v>0</v>
      </c>
      <c r="F4" s="27">
        <f>SUM('[1]Recreation '!G6,'[1]Recreation '!G14,'[1]Recreation '!G22,'[1]Recreation '!G40,'[1]Athletics '!G6,'[1]Athletics '!G14,'[1]Centennial Ice'!G7,'[1]Heller '!G6,'[1]Heller '!G14,'[1]Heller '!G22,'[1]Heller '!G30,'[1]Deer Creek'!G6)</f>
        <v>0</v>
      </c>
      <c r="G4" s="27">
        <f>SUM('[1]Recreation '!H6,'[1]Recreation '!H14,'[1]Recreation '!H22,'[1]Recreation '!H40,'[1]Athletics '!H6,'[1]Athletics '!H14,'[1]Centennial Ice'!H7,'[1]Heller '!H6,'[1]Heller '!H14,'[1]Heller '!H22,'[1]Heller '!H30,'[1]Deer Creek'!H6)</f>
        <v>0</v>
      </c>
      <c r="H4" s="27">
        <f>SUM('[1]Recreation '!I6,'[1]Recreation '!I14,'[1]Recreation '!I22,'[1]Recreation '!I40,'[1]Athletics '!I6,'[1]Athletics '!I14,'[1]Centennial Ice'!I7,'[1]Heller '!I6,'[1]Heller '!I14,'[1]Heller '!I22,'[1]Heller '!I30,'[1]Deer Creek'!I6)</f>
        <v>0</v>
      </c>
      <c r="I4" s="27">
        <f>SUM('[1]Recreation '!J6,'[1]Recreation '!J14,'[1]Recreation '!J22,'[1]Recreation '!J40,'[1]Athletics '!J6,'[1]Athletics '!J14,'[1]Centennial Ice'!J7,'[1]Heller '!J6,'[1]Heller '!J14,'[1]Heller '!J22,'[1]Heller '!J30,'[1]Deer Creek'!J6)</f>
        <v>0</v>
      </c>
      <c r="J4" s="27">
        <f>SUM('[1]Recreation '!K6,'[1]Recreation '!K14,'[1]Recreation '!K22,'[1]Recreation '!K40,'[1]Athletics '!K6,'[1]Athletics '!K14,'[1]Centennial Ice'!K7,'[1]Heller '!K6,'[1]Heller '!K14,'[1]Heller '!K22,'[1]Heller '!K30,'[1]Deer Creek'!K6)</f>
        <v>3</v>
      </c>
      <c r="K4" s="27">
        <f>SUM('[1]Recreation '!L6,'[1]Recreation '!L14,'[1]Recreation '!L22,'[1]Recreation '!L40,'[1]Athletics '!L6,'[1]Athletics '!L14,'[1]Centennial Ice'!L7,'[1]Heller '!L6,'[1]Heller '!L14,'[1]Heller '!L22,'[1]Heller '!L30,'[1]Deer Creek'!L6)</f>
        <v>28</v>
      </c>
      <c r="L4" s="27">
        <f>SUM('[1]Recreation '!M6,'[1]Recreation '!M14,'[1]Recreation '!M22,'[1]Recreation '!M40,'[1]Athletics '!M6,'[1]Athletics '!M14,'[1]Centennial Ice'!M7,'[1]Heller '!M6,'[1]Heller '!M14,'[1]Heller '!M22,'[1]Heller '!M30,'[1]Deer Creek'!M6)</f>
        <v>20</v>
      </c>
      <c r="M4" s="27">
        <f>SUM('[1]Recreation '!N6,'[1]Recreation '!N14,'[1]Recreation '!N22,'[1]Recreation '!N40,'[1]Athletics '!N6,'[1]Athletics '!N14,'[1]Centennial Ice'!N7,'[1]Heller '!N6,'[1]Heller '!N14,'[1]Heller '!N22,'[1]Heller '!N30,'[1]Deer Creek'!N6)</f>
        <v>13</v>
      </c>
      <c r="N4" s="27">
        <f>SUM('[1]Recreation '!O6,'[1]Recreation '!O14,'[1]Recreation '!O22,'[1]Recreation '!O40,'[1]Athletics '!O6,'[1]Athletics '!O14,'[1]Centennial Ice'!O7,'[1]Heller '!O6,'[1]Heller '!O14,'[1]Heller '!O22,'[1]Heller '!O30,'[1]Deer Creek'!O6)</f>
        <v>2</v>
      </c>
      <c r="O4" s="27">
        <f>SUM('[1]Recreation '!P6,'[1]Recreation '!P14,'[1]Recreation '!P22,'[1]Recreation '!P40,'[1]Athletics '!P6,'[1]Athletics '!P14,'[1]Centennial Ice'!P7,'[1]Heller '!P6,'[1]Heller '!P14,'[1]Heller '!P22,'[1]Heller '!P30,'[1]Deer Creek'!P6)</f>
        <v>0</v>
      </c>
      <c r="P4" s="28">
        <f t="shared" ref="P4:P6" si="0">SUM(D4:O4)</f>
        <v>66</v>
      </c>
      <c r="Q4" s="29"/>
      <c r="R4" s="29"/>
      <c r="S4" s="29"/>
      <c r="T4" s="29"/>
      <c r="U4" s="29"/>
      <c r="V4" s="30">
        <f t="shared" ref="V4:V6" si="1">SUM(D4:H4)*Q4+SUM(I4:L4)*R4+SUM(M4)*S4+SUM(N4)*T4+SUM(O4)*U4</f>
        <v>0</v>
      </c>
      <c r="W4" t="s">
        <v>1</v>
      </c>
      <c r="X4" s="31" t="str">
        <f>'[1]Recreation '!S6</f>
        <v>1 color - WHITE- "ADVENTURE GUIDE" center chest with PDHP Logo under</v>
      </c>
      <c r="Y4" s="32" t="str">
        <f>'[1]Recreation '!T6</f>
        <v>1 color - WHITE - "STAFF" centered on back with "Park District of Highland Park" banner image under</v>
      </c>
      <c r="Z4" s="32"/>
      <c r="AA4" s="24"/>
    </row>
    <row r="5" spans="1:39" ht="16" hidden="1" thickBot="1" x14ac:dyDescent="0.25">
      <c r="A5" s="185"/>
      <c r="B5" s="25" t="e">
        <f>'[1]Deer Creek'!#REF!</f>
        <v>#REF!</v>
      </c>
      <c r="C5" s="33" t="e">
        <f>'[1]Deer Creek'!#REF!</f>
        <v>#REF!</v>
      </c>
      <c r="D5" s="34" t="e">
        <f>SUM('[1]Deer Creek'!#REF!)</f>
        <v>#REF!</v>
      </c>
      <c r="E5" s="35" t="e">
        <f>SUM('[1]Deer Creek'!#REF!)</f>
        <v>#REF!</v>
      </c>
      <c r="F5" s="35" t="e">
        <f>SUM('[1]Deer Creek'!#REF!)</f>
        <v>#REF!</v>
      </c>
      <c r="G5" s="35" t="e">
        <f>SUM('[1]Deer Creek'!#REF!)</f>
        <v>#REF!</v>
      </c>
      <c r="H5" s="35" t="e">
        <f>SUM('[1]Deer Creek'!#REF!)</f>
        <v>#REF!</v>
      </c>
      <c r="I5" s="36" t="e">
        <f>SUM('[1]Deer Creek'!#REF!)</f>
        <v>#REF!</v>
      </c>
      <c r="J5" s="36" t="e">
        <f>SUM('[1]Deer Creek'!#REF!)</f>
        <v>#REF!</v>
      </c>
      <c r="K5" s="36" t="e">
        <f>SUM('[1]Deer Creek'!#REF!)</f>
        <v>#REF!</v>
      </c>
      <c r="L5" s="36" t="e">
        <f>SUM('[1]Deer Creek'!#REF!)</f>
        <v>#REF!</v>
      </c>
      <c r="M5" s="36" t="e">
        <f>SUM('[1]Deer Creek'!#REF!)</f>
        <v>#REF!</v>
      </c>
      <c r="N5" s="36" t="e">
        <f>SUM('[1]Deer Creek'!#REF!)</f>
        <v>#REF!</v>
      </c>
      <c r="O5" s="37" t="e">
        <f>SUM('[1]Deer Creek'!#REF!)</f>
        <v>#REF!</v>
      </c>
      <c r="P5" s="38" t="e">
        <f t="shared" si="0"/>
        <v>#REF!</v>
      </c>
      <c r="Q5" s="39"/>
      <c r="R5" s="40"/>
      <c r="S5" s="40"/>
      <c r="T5" s="40"/>
      <c r="U5" s="40"/>
      <c r="V5" s="30" t="e">
        <f t="shared" si="1"/>
        <v>#REF!</v>
      </c>
      <c r="W5" t="s">
        <v>26</v>
      </c>
      <c r="X5" s="31" t="e">
        <f>'[1]Deer Creek'!#REF!</f>
        <v>#REF!</v>
      </c>
      <c r="Y5" s="32" t="e">
        <f>'[1]Deer Creek'!#REF!</f>
        <v>#REF!</v>
      </c>
      <c r="Z5" s="41"/>
      <c r="AA5" s="24"/>
    </row>
    <row r="6" spans="1:39" ht="16" hidden="1" thickBot="1" x14ac:dyDescent="0.25">
      <c r="A6" s="185"/>
      <c r="B6" s="42" t="e">
        <f>'[1]Deer Creek'!#REF!</f>
        <v>#REF!</v>
      </c>
      <c r="C6" s="26" t="e">
        <f>'[1]Deer Creek'!#REF!</f>
        <v>#REF!</v>
      </c>
      <c r="D6" s="27" t="e">
        <f>SUM('[1]Deer Creek'!#REF!)</f>
        <v>#REF!</v>
      </c>
      <c r="E6" s="43" t="e">
        <f>SUM('[1]Deer Creek'!#REF!)</f>
        <v>#REF!</v>
      </c>
      <c r="F6" s="43" t="e">
        <f>SUM('[1]Deer Creek'!#REF!)</f>
        <v>#REF!</v>
      </c>
      <c r="G6" s="43" t="e">
        <f>SUM('[1]Deer Creek'!#REF!)</f>
        <v>#REF!</v>
      </c>
      <c r="H6" s="43" t="e">
        <f>SUM('[1]Deer Creek'!#REF!)</f>
        <v>#REF!</v>
      </c>
      <c r="I6" s="44" t="e">
        <f>SUM('[1]Deer Creek'!#REF!)</f>
        <v>#REF!</v>
      </c>
      <c r="J6" s="44" t="e">
        <f>SUM('[1]Deer Creek'!#REF!)</f>
        <v>#REF!</v>
      </c>
      <c r="K6" s="44" t="e">
        <f>SUM('[1]Deer Creek'!#REF!)</f>
        <v>#REF!</v>
      </c>
      <c r="L6" s="44" t="e">
        <f>SUM('[1]Deer Creek'!#REF!)</f>
        <v>#REF!</v>
      </c>
      <c r="M6" s="44" t="e">
        <f>SUM('[1]Deer Creek'!#REF!)</f>
        <v>#REF!</v>
      </c>
      <c r="N6" s="44" t="e">
        <f>SUM('[1]Deer Creek'!#REF!)</f>
        <v>#REF!</v>
      </c>
      <c r="O6" s="45" t="e">
        <f>SUM('[1]Deer Creek'!#REF!)</f>
        <v>#REF!</v>
      </c>
      <c r="P6" s="46" t="e">
        <f t="shared" si="0"/>
        <v>#REF!</v>
      </c>
      <c r="Q6" s="47"/>
      <c r="R6" s="20"/>
      <c r="S6" s="20"/>
      <c r="T6" s="20"/>
      <c r="U6" s="20"/>
      <c r="V6" s="48" t="e">
        <f t="shared" si="1"/>
        <v>#REF!</v>
      </c>
      <c r="W6" t="s">
        <v>27</v>
      </c>
      <c r="X6" s="49" t="e">
        <f>'[1]Deer Creek'!#REF!</f>
        <v>#REF!</v>
      </c>
      <c r="Y6" s="50" t="e">
        <f>'[1]Deer Creek'!#REF!</f>
        <v>#REF!</v>
      </c>
      <c r="Z6" s="51"/>
      <c r="AA6" s="24"/>
    </row>
    <row r="7" spans="1:39" ht="26.25" customHeight="1" thickBot="1" x14ac:dyDescent="0.25">
      <c r="A7" s="186"/>
      <c r="B7" s="52"/>
      <c r="C7" s="53" t="s">
        <v>16</v>
      </c>
      <c r="D7" s="54">
        <f>SUM(D3,D4)</f>
        <v>0</v>
      </c>
      <c r="E7" s="54">
        <f t="shared" ref="E7:O7" si="2">SUM(E3,E4)</f>
        <v>0</v>
      </c>
      <c r="F7" s="54">
        <f t="shared" si="2"/>
        <v>0</v>
      </c>
      <c r="G7" s="54">
        <f t="shared" si="2"/>
        <v>0</v>
      </c>
      <c r="H7" s="54">
        <f t="shared" si="2"/>
        <v>0</v>
      </c>
      <c r="I7" s="54">
        <f t="shared" si="2"/>
        <v>0</v>
      </c>
      <c r="J7" s="54">
        <f t="shared" si="2"/>
        <v>20</v>
      </c>
      <c r="K7" s="54">
        <f t="shared" si="2"/>
        <v>59</v>
      </c>
      <c r="L7" s="54">
        <f t="shared" si="2"/>
        <v>40</v>
      </c>
      <c r="M7" s="54">
        <f t="shared" si="2"/>
        <v>18</v>
      </c>
      <c r="N7" s="54">
        <f t="shared" si="2"/>
        <v>4</v>
      </c>
      <c r="O7" s="54">
        <f t="shared" si="2"/>
        <v>0</v>
      </c>
      <c r="P7" s="55">
        <f>SUM(D7:O7)</f>
        <v>141</v>
      </c>
      <c r="Q7" s="56"/>
      <c r="R7" s="56"/>
      <c r="S7" s="56"/>
      <c r="T7" s="56"/>
      <c r="U7" s="56"/>
      <c r="V7" s="57"/>
      <c r="AA7" s="59"/>
    </row>
    <row r="8" spans="1:39" ht="32" thickBot="1" x14ac:dyDescent="0.25">
      <c r="AA8" s="59"/>
    </row>
    <row r="9" spans="1:39" ht="36" customHeight="1" thickBot="1" x14ac:dyDescent="0.25">
      <c r="A9" s="187" t="s">
        <v>28</v>
      </c>
      <c r="B9" s="3" t="s">
        <v>2</v>
      </c>
      <c r="C9" s="66" t="s">
        <v>3</v>
      </c>
      <c r="D9" s="5" t="s">
        <v>4</v>
      </c>
      <c r="E9" s="5" t="s">
        <v>5</v>
      </c>
      <c r="F9" s="6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7" t="s">
        <v>16</v>
      </c>
      <c r="Q9" s="8" t="s">
        <v>17</v>
      </c>
      <c r="R9" s="8" t="s">
        <v>18</v>
      </c>
      <c r="S9" s="9" t="s">
        <v>19</v>
      </c>
      <c r="T9" s="9" t="s">
        <v>20</v>
      </c>
      <c r="U9" s="9" t="s">
        <v>21</v>
      </c>
      <c r="V9" s="10" t="s">
        <v>16</v>
      </c>
      <c r="X9" s="11" t="s">
        <v>22</v>
      </c>
      <c r="Y9" s="12" t="s">
        <v>23</v>
      </c>
      <c r="Z9" s="12" t="s">
        <v>24</v>
      </c>
      <c r="AA9" s="59"/>
    </row>
    <row r="10" spans="1:39" ht="33" thickBot="1" x14ac:dyDescent="0.25">
      <c r="A10" s="188"/>
      <c r="B10" s="14" t="str">
        <f>'[1]Athletics '!C7</f>
        <v>Sport Tek (YST350 &amp; ST350)</v>
      </c>
      <c r="C10" s="15" t="str">
        <f>'[1]Athletics '!D7</f>
        <v xml:space="preserve">White </v>
      </c>
      <c r="D10" s="67">
        <f>'[1]Athletics '!E7</f>
        <v>0</v>
      </c>
      <c r="E10" s="68">
        <f>'[1]Athletics '!F7</f>
        <v>25</v>
      </c>
      <c r="F10" s="68">
        <f>'[1]Athletics '!G7</f>
        <v>25</v>
      </c>
      <c r="G10" s="68">
        <f>'[1]Athletics '!H7</f>
        <v>15</v>
      </c>
      <c r="H10" s="68">
        <f>'[1]Athletics '!I7</f>
        <v>10</v>
      </c>
      <c r="I10" s="68">
        <f>'[1]Athletics '!J7</f>
        <v>0</v>
      </c>
      <c r="J10" s="68">
        <f>'[1]Athletics '!K7</f>
        <v>5</v>
      </c>
      <c r="K10" s="68">
        <f>'[1]Athletics '!L7</f>
        <v>0</v>
      </c>
      <c r="L10" s="68">
        <f>'[1]Athletics '!M7</f>
        <v>0</v>
      </c>
      <c r="M10" s="68">
        <f>'[1]Athletics '!N7</f>
        <v>0</v>
      </c>
      <c r="N10" s="68">
        <f>'[1]Athletics '!O7</f>
        <v>0</v>
      </c>
      <c r="O10" s="69">
        <f>'[1]Athletics '!P7</f>
        <v>0</v>
      </c>
      <c r="P10" s="70">
        <f>SUM(D10:O10)</f>
        <v>80</v>
      </c>
      <c r="Q10" s="71"/>
      <c r="R10" s="71"/>
      <c r="S10" s="71"/>
      <c r="T10" s="71"/>
      <c r="U10" s="71"/>
      <c r="V10" s="21">
        <f>SUM(D10:H10)*Q10+SUM(I10:L10)*R10+SUM(M10)*S10+SUM(N10)*T10+SUM(O10)*U10</f>
        <v>0</v>
      </c>
      <c r="X10" s="22" t="str">
        <f>'[1]Athletics '!S7</f>
        <v>2 Color - BLUE + GOLD - Jr. Varisty Sport Camp Logo centered on chest</v>
      </c>
      <c r="Y10" s="23" t="str">
        <f>'[1]Athletics '!T7</f>
        <v>1 color - BLUE - "Adventure Found" logo centered on back</v>
      </c>
      <c r="Z10" s="72" t="s">
        <v>29</v>
      </c>
      <c r="AA10" s="24"/>
    </row>
    <row r="11" spans="1:39" ht="33" thickBot="1" x14ac:dyDescent="0.25">
      <c r="A11" s="188"/>
      <c r="B11" s="25" t="str">
        <f>'[1]Athletics '!C15</f>
        <v>Sport Tek (YST350 &amp; ST350)</v>
      </c>
      <c r="C11" s="73" t="str">
        <f>'[1]Athletics '!D15</f>
        <v xml:space="preserve">White </v>
      </c>
      <c r="D11" s="74">
        <f>'[1]Athletics '!E15</f>
        <v>0</v>
      </c>
      <c r="E11" s="75">
        <f>'[1]Athletics '!F15</f>
        <v>0</v>
      </c>
      <c r="F11" s="75">
        <f>'[1]Athletics '!G15</f>
        <v>0</v>
      </c>
      <c r="G11" s="75">
        <f>'[1]Athletics '!H15</f>
        <v>25</v>
      </c>
      <c r="H11" s="75">
        <f>'[1]Athletics '!I15</f>
        <v>20</v>
      </c>
      <c r="I11" s="75">
        <f>'[1]Athletics '!J15</f>
        <v>0</v>
      </c>
      <c r="J11" s="75">
        <f>'[1]Athletics '!K15</f>
        <v>20</v>
      </c>
      <c r="K11" s="75">
        <f>'[1]Athletics '!L15</f>
        <v>10</v>
      </c>
      <c r="L11" s="75">
        <f>'[1]Athletics '!M15</f>
        <v>5</v>
      </c>
      <c r="M11" s="75">
        <f>'[1]Athletics '!N15</f>
        <v>5</v>
      </c>
      <c r="N11" s="75">
        <f>'[1]Athletics '!O15</f>
        <v>0</v>
      </c>
      <c r="O11" s="76">
        <f>'[1]Athletics '!P15</f>
        <v>0</v>
      </c>
      <c r="P11" s="77">
        <f t="shared" ref="P11:P12" si="3">SUM(D11:O11)</f>
        <v>85</v>
      </c>
      <c r="Q11" s="71"/>
      <c r="R11" s="71"/>
      <c r="S11" s="71"/>
      <c r="T11" s="71"/>
      <c r="U11" s="71"/>
      <c r="V11" s="21">
        <f t="shared" ref="V11:V14" si="4">SUM(D11:H11)*Q11+SUM(I11:L11)*R11+SUM(M11)*S11+SUM(N11)*T11+SUM(O11)*U11</f>
        <v>0</v>
      </c>
      <c r="X11" s="31" t="str">
        <f>'[1]Athletics '!S15</f>
        <v>2 Color - GREEN + GOLD -  Varsity Sport Camp Logo centered on chest</v>
      </c>
      <c r="Y11" s="32" t="str">
        <f>'[1]Athletics '!T15</f>
        <v>1 color - GREEN - "Adventure Found" logo centered on back</v>
      </c>
      <c r="Z11" s="72" t="s">
        <v>29</v>
      </c>
      <c r="AA11" s="24"/>
    </row>
    <row r="12" spans="1:39" ht="39.75" customHeight="1" thickBot="1" x14ac:dyDescent="0.25">
      <c r="A12" s="188"/>
      <c r="B12" s="25" t="str">
        <f>'[1]Deer Creek'!C7</f>
        <v>Sport Tek (YST350 &amp; ST350)</v>
      </c>
      <c r="C12" s="73" t="str">
        <f>'[1]Deer Creek'!D7</f>
        <v xml:space="preserve">White </v>
      </c>
      <c r="D12" s="74">
        <f>'[1]Deer Creek'!E7</f>
        <v>0</v>
      </c>
      <c r="E12" s="75">
        <f>'[1]Deer Creek'!F7</f>
        <v>21</v>
      </c>
      <c r="F12" s="75">
        <f>'[1]Deer Creek'!G7</f>
        <v>35</v>
      </c>
      <c r="G12" s="75">
        <f>'[1]Deer Creek'!H7</f>
        <v>30</v>
      </c>
      <c r="H12" s="75">
        <f>'[1]Deer Creek'!I7</f>
        <v>5</v>
      </c>
      <c r="I12" s="75">
        <f>'[1]Deer Creek'!J7</f>
        <v>0</v>
      </c>
      <c r="J12" s="75">
        <f>'[1]Deer Creek'!K7</f>
        <v>21</v>
      </c>
      <c r="K12" s="75">
        <f>'[1]Deer Creek'!L7</f>
        <v>15</v>
      </c>
      <c r="L12" s="75">
        <f>'[1]Deer Creek'!M7</f>
        <v>12</v>
      </c>
      <c r="M12" s="75">
        <f>'[1]Deer Creek'!N7</f>
        <v>0</v>
      </c>
      <c r="N12" s="75">
        <f>'[1]Deer Creek'!O7</f>
        <v>0</v>
      </c>
      <c r="O12" s="76">
        <f>'[1]Deer Creek'!P7</f>
        <v>0</v>
      </c>
      <c r="P12" s="77">
        <f t="shared" si="3"/>
        <v>139</v>
      </c>
      <c r="Q12" s="71"/>
      <c r="R12" s="71"/>
      <c r="S12" s="71"/>
      <c r="T12" s="71"/>
      <c r="U12" s="71"/>
      <c r="V12" s="21">
        <f t="shared" si="4"/>
        <v>0</v>
      </c>
      <c r="X12" s="31" t="str">
        <f>'[1]Deer Creek'!S7</f>
        <v xml:space="preserve">2 color- Blue (PMS534) &amp; Lime green (PMS 380C) on center chest with Deer Creek Racquet Club Tennis Academy Logo </v>
      </c>
      <c r="Y12" s="32" t="str">
        <f>'[1]Deer Creek'!T7</f>
        <v>1 color - BLUE (PMS534) - "Adventure Found" logo centered on back</v>
      </c>
      <c r="Z12" s="72" t="s">
        <v>29</v>
      </c>
      <c r="AA12" s="24"/>
    </row>
    <row r="13" spans="1:39" ht="39.75" customHeight="1" thickBot="1" x14ac:dyDescent="0.25">
      <c r="A13" s="188"/>
      <c r="B13" s="42" t="s">
        <v>30</v>
      </c>
      <c r="C13" s="26" t="s">
        <v>31</v>
      </c>
      <c r="D13" s="78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80">
        <v>0</v>
      </c>
      <c r="P13" s="81">
        <f t="shared" ref="P13" si="5">SUM(D13:O13)</f>
        <v>0</v>
      </c>
      <c r="Q13" s="71"/>
      <c r="R13" s="71"/>
      <c r="S13" s="71"/>
      <c r="T13" s="71"/>
      <c r="U13" s="71"/>
      <c r="V13" s="21">
        <f t="shared" si="4"/>
        <v>0</v>
      </c>
      <c r="W13" t="s">
        <v>32</v>
      </c>
      <c r="X13" s="49" t="s">
        <v>33</v>
      </c>
      <c r="Y13" s="50" t="s">
        <v>34</v>
      </c>
      <c r="Z13" s="72" t="s">
        <v>29</v>
      </c>
      <c r="AA13" s="24"/>
    </row>
    <row r="14" spans="1:39" ht="39.75" customHeight="1" thickBot="1" x14ac:dyDescent="0.25">
      <c r="A14" s="188"/>
      <c r="B14" s="25" t="s">
        <v>30</v>
      </c>
      <c r="C14" s="73" t="s">
        <v>35</v>
      </c>
      <c r="D14" s="82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f>SUM('[1]Athletics '!K4,'[1]Athletics '!K12,'[1]Centennial Ice'!K5,'[1]Deer Creek'!K4)</f>
        <v>8</v>
      </c>
      <c r="K14" s="83">
        <f>SUM('[1]Athletics '!L4,'[1]Athletics '!L12,'[1]Centennial Ice'!L5,'[1]Deer Creek'!L4)</f>
        <v>26</v>
      </c>
      <c r="L14" s="83">
        <f>SUM('[1]Athletics '!M4,'[1]Athletics '!M12,'[1]Centennial Ice'!M5,'[1]Deer Creek'!M4)</f>
        <v>26</v>
      </c>
      <c r="M14" s="83">
        <f>SUM('[1]Athletics '!N4,'[1]Athletics '!N12,'[1]Centennial Ice'!N5,'[1]Deer Creek'!N4)</f>
        <v>8</v>
      </c>
      <c r="N14" s="83">
        <f>SUM('[1]Athletics '!O4,'[1]Athletics '!O12,'[1]Centennial Ice'!O5,'[1]Deer Creek'!O4)</f>
        <v>2</v>
      </c>
      <c r="O14" s="83">
        <f>SUM('[1]Athletics '!P4,'[1]Athletics '!P12,'[1]Centennial Ice'!P5,'[1]Deer Creek'!P4)</f>
        <v>0</v>
      </c>
      <c r="P14" s="77">
        <f t="shared" ref="P14" si="6">SUM(D14:O14)</f>
        <v>70</v>
      </c>
      <c r="Q14" s="84"/>
      <c r="R14" s="84"/>
      <c r="S14" s="84"/>
      <c r="T14" s="84"/>
      <c r="U14" s="84"/>
      <c r="V14" s="21">
        <f t="shared" si="4"/>
        <v>0</v>
      </c>
      <c r="W14" t="s">
        <v>36</v>
      </c>
      <c r="X14" s="31" t="s">
        <v>37</v>
      </c>
      <c r="Y14" s="32" t="s">
        <v>38</v>
      </c>
      <c r="Z14" s="72" t="s">
        <v>29</v>
      </c>
      <c r="AA14" s="24"/>
    </row>
    <row r="15" spans="1:39" ht="45" customHeight="1" thickBot="1" x14ac:dyDescent="0.25">
      <c r="A15" s="186"/>
      <c r="B15" s="85"/>
      <c r="C15" s="53" t="s">
        <v>16</v>
      </c>
      <c r="D15" s="54">
        <f t="shared" ref="D15:P15" si="7">SUM(D10:D12)</f>
        <v>0</v>
      </c>
      <c r="E15" s="54">
        <f t="shared" si="7"/>
        <v>46</v>
      </c>
      <c r="F15" s="54">
        <f t="shared" si="7"/>
        <v>60</v>
      </c>
      <c r="G15" s="54">
        <f t="shared" si="7"/>
        <v>70</v>
      </c>
      <c r="H15" s="54">
        <f t="shared" si="7"/>
        <v>35</v>
      </c>
      <c r="I15" s="54">
        <f t="shared" si="7"/>
        <v>0</v>
      </c>
      <c r="J15" s="54">
        <f t="shared" si="7"/>
        <v>46</v>
      </c>
      <c r="K15" s="54">
        <f t="shared" si="7"/>
        <v>25</v>
      </c>
      <c r="L15" s="54">
        <f t="shared" si="7"/>
        <v>17</v>
      </c>
      <c r="M15" s="54">
        <f t="shared" si="7"/>
        <v>5</v>
      </c>
      <c r="N15" s="54">
        <f t="shared" si="7"/>
        <v>0</v>
      </c>
      <c r="O15" s="86">
        <f t="shared" si="7"/>
        <v>0</v>
      </c>
      <c r="P15" s="87">
        <f t="shared" si="7"/>
        <v>304</v>
      </c>
      <c r="Q15" s="56"/>
      <c r="R15" s="56"/>
      <c r="S15" s="56"/>
      <c r="T15" s="56"/>
      <c r="U15" s="56"/>
      <c r="V15" s="88">
        <f>SUM(V10:V14)</f>
        <v>0</v>
      </c>
      <c r="AA15" s="59"/>
    </row>
    <row r="16" spans="1:39" x14ac:dyDescent="0.2">
      <c r="AA16" s="59"/>
    </row>
    <row r="17" spans="1:28" ht="46.5" hidden="1" customHeight="1" thickBot="1" x14ac:dyDescent="0.25">
      <c r="A17" s="184" t="s">
        <v>39</v>
      </c>
      <c r="B17" s="3" t="s">
        <v>2</v>
      </c>
      <c r="C17" s="66" t="s">
        <v>3</v>
      </c>
      <c r="D17" s="89" t="s">
        <v>4</v>
      </c>
      <c r="E17" s="89" t="s">
        <v>5</v>
      </c>
      <c r="F17" s="90" t="s">
        <v>6</v>
      </c>
      <c r="G17" s="89" t="s">
        <v>7</v>
      </c>
      <c r="H17" s="89" t="s">
        <v>8</v>
      </c>
      <c r="I17" s="89" t="s">
        <v>9</v>
      </c>
      <c r="J17" s="89" t="s">
        <v>10</v>
      </c>
      <c r="K17" s="90" t="s">
        <v>11</v>
      </c>
      <c r="L17" s="89" t="s">
        <v>12</v>
      </c>
      <c r="M17" s="89" t="s">
        <v>13</v>
      </c>
      <c r="N17" s="89" t="s">
        <v>14</v>
      </c>
      <c r="O17" s="89" t="s">
        <v>15</v>
      </c>
      <c r="P17" s="91" t="s">
        <v>16</v>
      </c>
      <c r="Q17" s="8" t="s">
        <v>17</v>
      </c>
      <c r="R17" s="8" t="s">
        <v>18</v>
      </c>
      <c r="S17" s="9" t="s">
        <v>19</v>
      </c>
      <c r="T17" s="9" t="s">
        <v>20</v>
      </c>
      <c r="U17" s="9" t="s">
        <v>21</v>
      </c>
      <c r="V17" s="92" t="s">
        <v>16</v>
      </c>
      <c r="X17" s="93" t="s">
        <v>22</v>
      </c>
      <c r="Y17" s="94" t="s">
        <v>23</v>
      </c>
      <c r="Z17" s="95"/>
      <c r="AA17" s="59"/>
    </row>
    <row r="18" spans="1:28" ht="15" hidden="1" x14ac:dyDescent="0.2">
      <c r="A18" s="185"/>
      <c r="B18" s="96" t="e">
        <f>'[1]Athletics '!#REF!</f>
        <v>#REF!</v>
      </c>
      <c r="C18" s="97" t="e">
        <f>'[1]Athletics '!#REF!</f>
        <v>#REF!</v>
      </c>
      <c r="D18" s="98" t="e">
        <f>'[1]Athletics '!#REF!</f>
        <v>#REF!</v>
      </c>
      <c r="E18" s="99" t="e">
        <f>'[1]Athletics '!#REF!</f>
        <v>#REF!</v>
      </c>
      <c r="F18" s="99" t="e">
        <f>'[1]Athletics '!#REF!</f>
        <v>#REF!</v>
      </c>
      <c r="G18" s="99" t="e">
        <f>'[1]Athletics '!#REF!</f>
        <v>#REF!</v>
      </c>
      <c r="H18" s="99" t="e">
        <f>'[1]Athletics '!#REF!</f>
        <v>#REF!</v>
      </c>
      <c r="I18" s="99" t="e">
        <f>'[1]Athletics '!#REF!</f>
        <v>#REF!</v>
      </c>
      <c r="J18" s="99" t="e">
        <f>'[1]Athletics '!#REF!</f>
        <v>#REF!</v>
      </c>
      <c r="K18" s="99" t="e">
        <f>'[1]Athletics '!#REF!</f>
        <v>#REF!</v>
      </c>
      <c r="L18" s="99" t="e">
        <f>'[1]Athletics '!#REF!</f>
        <v>#REF!</v>
      </c>
      <c r="M18" s="99" t="e">
        <f>'[1]Athletics '!#REF!</f>
        <v>#REF!</v>
      </c>
      <c r="N18" s="99" t="e">
        <f>'[1]Athletics '!#REF!</f>
        <v>#REF!</v>
      </c>
      <c r="O18" s="100" t="e">
        <f>'[1]Athletics '!#REF!</f>
        <v>#REF!</v>
      </c>
      <c r="P18" s="101" t="e">
        <f t="shared" ref="P18:P24" si="8">SUM(D18:O18)</f>
        <v>#REF!</v>
      </c>
      <c r="Q18" s="19"/>
      <c r="R18" s="20"/>
      <c r="S18" s="20"/>
      <c r="T18" s="20"/>
      <c r="U18" s="20"/>
      <c r="V18" s="21" t="e">
        <f>SUM(D18:H18)*Q18+SUM(I18:L18)*R18+SUM(M18)*S18+SUM(N18)*T18+SUM(O18)*U18</f>
        <v>#REF!</v>
      </c>
      <c r="W18" t="s">
        <v>40</v>
      </c>
      <c r="X18" s="31" t="e">
        <f>'[1]Athletics '!#REF!</f>
        <v>#REF!</v>
      </c>
      <c r="Y18" s="32" t="e">
        <f>'[1]Athletics '!#REF!</f>
        <v>#REF!</v>
      </c>
      <c r="Z18" s="102"/>
      <c r="AA18" s="103"/>
    </row>
    <row r="19" spans="1:28" ht="15" hidden="1" x14ac:dyDescent="0.2">
      <c r="A19" s="185"/>
      <c r="B19" s="104" t="e">
        <f>'[1]Athletics '!#REF!</f>
        <v>#REF!</v>
      </c>
      <c r="C19" s="105" t="e">
        <f>'[1]Athletics '!#REF!</f>
        <v>#REF!</v>
      </c>
      <c r="D19" s="106" t="e">
        <f>'[1]Athletics '!#REF!</f>
        <v>#REF!</v>
      </c>
      <c r="E19" s="107" t="e">
        <f>'[1]Athletics '!#REF!</f>
        <v>#REF!</v>
      </c>
      <c r="F19" s="107" t="e">
        <f>'[1]Athletics '!#REF!</f>
        <v>#REF!</v>
      </c>
      <c r="G19" s="107" t="e">
        <f>'[1]Athletics '!#REF!</f>
        <v>#REF!</v>
      </c>
      <c r="H19" s="107" t="e">
        <f>'[1]Athletics '!#REF!</f>
        <v>#REF!</v>
      </c>
      <c r="I19" s="107" t="e">
        <f>'[1]Athletics '!#REF!</f>
        <v>#REF!</v>
      </c>
      <c r="J19" s="107" t="e">
        <f>'[1]Athletics '!#REF!</f>
        <v>#REF!</v>
      </c>
      <c r="K19" s="107" t="e">
        <f>'[1]Athletics '!#REF!</f>
        <v>#REF!</v>
      </c>
      <c r="L19" s="107" t="e">
        <f>'[1]Athletics '!#REF!</f>
        <v>#REF!</v>
      </c>
      <c r="M19" s="107" t="e">
        <f>'[1]Athletics '!#REF!</f>
        <v>#REF!</v>
      </c>
      <c r="N19" s="107" t="e">
        <f>'[1]Athletics '!#REF!</f>
        <v>#REF!</v>
      </c>
      <c r="O19" s="108" t="e">
        <f>'[1]Athletics '!#REF!</f>
        <v>#REF!</v>
      </c>
      <c r="P19" s="109" t="e">
        <f t="shared" si="8"/>
        <v>#REF!</v>
      </c>
      <c r="Q19" s="19"/>
      <c r="R19" s="20"/>
      <c r="S19" s="20"/>
      <c r="T19" s="20"/>
      <c r="U19" s="20"/>
      <c r="V19" s="30" t="e">
        <f t="shared" ref="V19:V24" si="9">SUM(D19:H19)*Q19+SUM(I19:L19)*R19+SUM(M19)*S19+SUM(N19)*T19+SUM(O19)*U19</f>
        <v>#REF!</v>
      </c>
      <c r="W19" t="s">
        <v>41</v>
      </c>
      <c r="X19" s="31" t="e">
        <f>'[1]Athletics '!#REF!</f>
        <v>#REF!</v>
      </c>
      <c r="Y19" s="32" t="e">
        <f>'[1]Athletics '!#REF!</f>
        <v>#REF!</v>
      </c>
      <c r="Z19" s="41"/>
      <c r="AA19" s="110"/>
    </row>
    <row r="20" spans="1:28" ht="15" hidden="1" x14ac:dyDescent="0.2">
      <c r="A20" s="185"/>
      <c r="B20" s="104" t="e">
        <f>'[1]Athletics '!#REF!</f>
        <v>#REF!</v>
      </c>
      <c r="C20" s="105" t="e">
        <f>'[1]Athletics '!#REF!</f>
        <v>#REF!</v>
      </c>
      <c r="D20" s="106" t="e">
        <f>'[1]Athletics '!#REF!</f>
        <v>#REF!</v>
      </c>
      <c r="E20" s="107" t="e">
        <f>'[1]Athletics '!#REF!</f>
        <v>#REF!</v>
      </c>
      <c r="F20" s="107" t="e">
        <f>'[1]Athletics '!#REF!</f>
        <v>#REF!</v>
      </c>
      <c r="G20" s="107" t="e">
        <f>'[1]Athletics '!#REF!</f>
        <v>#REF!</v>
      </c>
      <c r="H20" s="107" t="e">
        <f>'[1]Athletics '!#REF!</f>
        <v>#REF!</v>
      </c>
      <c r="I20" s="107" t="e">
        <f>'[1]Athletics '!#REF!</f>
        <v>#REF!</v>
      </c>
      <c r="J20" s="107" t="e">
        <f>'[1]Athletics '!#REF!</f>
        <v>#REF!</v>
      </c>
      <c r="K20" s="107" t="e">
        <f>'[1]Athletics '!#REF!</f>
        <v>#REF!</v>
      </c>
      <c r="L20" s="107" t="e">
        <f>'[1]Athletics '!#REF!</f>
        <v>#REF!</v>
      </c>
      <c r="M20" s="107" t="e">
        <f>'[1]Athletics '!#REF!</f>
        <v>#REF!</v>
      </c>
      <c r="N20" s="107" t="e">
        <f>'[1]Athletics '!#REF!</f>
        <v>#REF!</v>
      </c>
      <c r="O20" s="108" t="e">
        <f>'[1]Athletics '!#REF!</f>
        <v>#REF!</v>
      </c>
      <c r="P20" s="109" t="e">
        <f t="shared" si="8"/>
        <v>#REF!</v>
      </c>
      <c r="Q20" s="19"/>
      <c r="R20" s="20"/>
      <c r="S20" s="20"/>
      <c r="T20" s="20"/>
      <c r="U20" s="20"/>
      <c r="V20" s="30" t="e">
        <f t="shared" si="9"/>
        <v>#REF!</v>
      </c>
      <c r="W20" t="s">
        <v>41</v>
      </c>
      <c r="X20" s="31" t="e">
        <f>'[1]Athletics '!#REF!</f>
        <v>#REF!</v>
      </c>
      <c r="Y20" s="32" t="e">
        <f>'[1]Athletics '!#REF!</f>
        <v>#REF!</v>
      </c>
      <c r="Z20" s="41"/>
      <c r="AA20" s="110"/>
    </row>
    <row r="21" spans="1:28" ht="15" hidden="1" x14ac:dyDescent="0.2">
      <c r="A21" s="185"/>
      <c r="B21" s="104" t="e">
        <f>'[1]Athletics '!#REF!</f>
        <v>#REF!</v>
      </c>
      <c r="C21" s="105" t="e">
        <f>'[1]Athletics '!#REF!</f>
        <v>#REF!</v>
      </c>
      <c r="D21" s="106" t="e">
        <f>'[1]Athletics '!#REF!</f>
        <v>#REF!</v>
      </c>
      <c r="E21" s="107" t="e">
        <f>'[1]Athletics '!#REF!</f>
        <v>#REF!</v>
      </c>
      <c r="F21" s="107" t="e">
        <f>'[1]Athletics '!#REF!</f>
        <v>#REF!</v>
      </c>
      <c r="G21" s="107" t="e">
        <f>'[1]Athletics '!#REF!</f>
        <v>#REF!</v>
      </c>
      <c r="H21" s="107" t="e">
        <f>'[1]Athletics '!#REF!</f>
        <v>#REF!</v>
      </c>
      <c r="I21" s="107" t="e">
        <f>'[1]Athletics '!#REF!</f>
        <v>#REF!</v>
      </c>
      <c r="J21" s="107" t="e">
        <f>'[1]Athletics '!#REF!</f>
        <v>#REF!</v>
      </c>
      <c r="K21" s="107" t="e">
        <f>'[1]Athletics '!#REF!</f>
        <v>#REF!</v>
      </c>
      <c r="L21" s="107" t="e">
        <f>'[1]Athletics '!#REF!</f>
        <v>#REF!</v>
      </c>
      <c r="M21" s="107" t="e">
        <f>'[1]Athletics '!#REF!</f>
        <v>#REF!</v>
      </c>
      <c r="N21" s="107" t="e">
        <f>'[1]Athletics '!#REF!</f>
        <v>#REF!</v>
      </c>
      <c r="O21" s="108" t="e">
        <f>'[1]Athletics '!#REF!</f>
        <v>#REF!</v>
      </c>
      <c r="P21" s="109" t="e">
        <f t="shared" si="8"/>
        <v>#REF!</v>
      </c>
      <c r="Q21" s="19"/>
      <c r="R21" s="20"/>
      <c r="S21" s="20"/>
      <c r="T21" s="20"/>
      <c r="U21" s="20"/>
      <c r="V21" s="30" t="e">
        <f t="shared" si="9"/>
        <v>#REF!</v>
      </c>
      <c r="W21" t="s">
        <v>41</v>
      </c>
      <c r="X21" s="31" t="e">
        <f>'[1]Athletics '!#REF!</f>
        <v>#REF!</v>
      </c>
      <c r="Y21" s="32" t="e">
        <f>'[1]Athletics '!#REF!</f>
        <v>#REF!</v>
      </c>
      <c r="Z21" s="41"/>
      <c r="AA21" s="110"/>
    </row>
    <row r="22" spans="1:28" ht="15" hidden="1" x14ac:dyDescent="0.2">
      <c r="A22" s="185"/>
      <c r="B22" s="104" t="e">
        <f>'[1]Athletics '!#REF!</f>
        <v>#REF!</v>
      </c>
      <c r="C22" s="105" t="e">
        <f>'[1]Athletics '!#REF!</f>
        <v>#REF!</v>
      </c>
      <c r="D22" s="106" t="e">
        <f>'[1]Athletics '!#REF!</f>
        <v>#REF!</v>
      </c>
      <c r="E22" s="107" t="e">
        <f>'[1]Athletics '!#REF!</f>
        <v>#REF!</v>
      </c>
      <c r="F22" s="107" t="e">
        <f>'[1]Athletics '!#REF!</f>
        <v>#REF!</v>
      </c>
      <c r="G22" s="107" t="e">
        <f>'[1]Athletics '!#REF!</f>
        <v>#REF!</v>
      </c>
      <c r="H22" s="107" t="e">
        <f>'[1]Athletics '!#REF!</f>
        <v>#REF!</v>
      </c>
      <c r="I22" s="107" t="e">
        <f>'[1]Athletics '!#REF!</f>
        <v>#REF!</v>
      </c>
      <c r="J22" s="107" t="e">
        <f>'[1]Athletics '!#REF!</f>
        <v>#REF!</v>
      </c>
      <c r="K22" s="107" t="e">
        <f>'[1]Athletics '!#REF!</f>
        <v>#REF!</v>
      </c>
      <c r="L22" s="107" t="e">
        <f>'[1]Athletics '!#REF!</f>
        <v>#REF!</v>
      </c>
      <c r="M22" s="107" t="e">
        <f>'[1]Athletics '!#REF!</f>
        <v>#REF!</v>
      </c>
      <c r="N22" s="107" t="e">
        <f>'[1]Athletics '!#REF!</f>
        <v>#REF!</v>
      </c>
      <c r="O22" s="108" t="e">
        <f>'[1]Athletics '!#REF!</f>
        <v>#REF!</v>
      </c>
      <c r="P22" s="109" t="e">
        <f t="shared" si="8"/>
        <v>#REF!</v>
      </c>
      <c r="Q22" s="19"/>
      <c r="R22" s="20"/>
      <c r="S22" s="20"/>
      <c r="T22" s="20"/>
      <c r="U22" s="20"/>
      <c r="V22" s="30" t="e">
        <f t="shared" si="9"/>
        <v>#REF!</v>
      </c>
      <c r="W22" t="s">
        <v>41</v>
      </c>
      <c r="X22" s="31" t="e">
        <f>'[1]Athletics '!#REF!</f>
        <v>#REF!</v>
      </c>
      <c r="Y22" s="32" t="e">
        <f>'[1]Athletics '!#REF!</f>
        <v>#REF!</v>
      </c>
      <c r="Z22" s="41"/>
      <c r="AA22" s="110"/>
    </row>
    <row r="23" spans="1:28" ht="15" hidden="1" x14ac:dyDescent="0.2">
      <c r="A23" s="185"/>
      <c r="B23" s="104" t="e">
        <f>'[1]Athletics '!#REF!</f>
        <v>#REF!</v>
      </c>
      <c r="C23" s="105" t="e">
        <f>'[1]Athletics '!#REF!</f>
        <v>#REF!</v>
      </c>
      <c r="D23" s="106" t="e">
        <f>'[1]Athletics '!#REF!</f>
        <v>#REF!</v>
      </c>
      <c r="E23" s="107" t="e">
        <f>'[1]Athletics '!#REF!</f>
        <v>#REF!</v>
      </c>
      <c r="F23" s="107" t="e">
        <f>'[1]Athletics '!#REF!</f>
        <v>#REF!</v>
      </c>
      <c r="G23" s="107" t="e">
        <f>'[1]Athletics '!#REF!</f>
        <v>#REF!</v>
      </c>
      <c r="H23" s="107" t="e">
        <f>'[1]Athletics '!#REF!</f>
        <v>#REF!</v>
      </c>
      <c r="I23" s="107" t="e">
        <f>'[1]Athletics '!#REF!</f>
        <v>#REF!</v>
      </c>
      <c r="J23" s="107" t="e">
        <f>'[1]Athletics '!#REF!</f>
        <v>#REF!</v>
      </c>
      <c r="K23" s="107" t="e">
        <f>'[1]Athletics '!#REF!</f>
        <v>#REF!</v>
      </c>
      <c r="L23" s="107" t="e">
        <f>'[1]Athletics '!#REF!</f>
        <v>#REF!</v>
      </c>
      <c r="M23" s="107" t="e">
        <f>'[1]Athletics '!#REF!</f>
        <v>#REF!</v>
      </c>
      <c r="N23" s="107" t="e">
        <f>'[1]Athletics '!#REF!</f>
        <v>#REF!</v>
      </c>
      <c r="O23" s="108" t="e">
        <f>'[1]Athletics '!#REF!</f>
        <v>#REF!</v>
      </c>
      <c r="P23" s="109" t="e">
        <f t="shared" si="8"/>
        <v>#REF!</v>
      </c>
      <c r="Q23" s="19"/>
      <c r="R23" s="20"/>
      <c r="S23" s="20"/>
      <c r="T23" s="20"/>
      <c r="U23" s="20"/>
      <c r="V23" s="30" t="e">
        <f t="shared" si="9"/>
        <v>#REF!</v>
      </c>
      <c r="W23" t="s">
        <v>41</v>
      </c>
      <c r="X23" s="31" t="e">
        <f>'[1]Athletics '!#REF!</f>
        <v>#REF!</v>
      </c>
      <c r="Y23" s="32" t="e">
        <f>'[1]Athletics '!#REF!</f>
        <v>#REF!</v>
      </c>
      <c r="Z23" s="41"/>
      <c r="AA23" s="110"/>
    </row>
    <row r="24" spans="1:28" ht="31.5" hidden="1" customHeight="1" thickBot="1" x14ac:dyDescent="0.25">
      <c r="A24" s="185"/>
      <c r="B24" s="104" t="e">
        <f>'[1]Athletics '!#REF!</f>
        <v>#REF!</v>
      </c>
      <c r="C24" s="105" t="e">
        <f>'[1]Athletics '!#REF!</f>
        <v>#REF!</v>
      </c>
      <c r="D24" s="106" t="e">
        <f>'[1]Athletics '!#REF!</f>
        <v>#REF!</v>
      </c>
      <c r="E24" s="107" t="e">
        <f>'[1]Athletics '!#REF!</f>
        <v>#REF!</v>
      </c>
      <c r="F24" s="107" t="e">
        <f>'[1]Athletics '!#REF!</f>
        <v>#REF!</v>
      </c>
      <c r="G24" s="107" t="e">
        <f>'[1]Athletics '!#REF!</f>
        <v>#REF!</v>
      </c>
      <c r="H24" s="107" t="e">
        <f>'[1]Athletics '!#REF!</f>
        <v>#REF!</v>
      </c>
      <c r="I24" s="107" t="e">
        <f>'[1]Athletics '!#REF!</f>
        <v>#REF!</v>
      </c>
      <c r="J24" s="107" t="e">
        <f>'[1]Athletics '!#REF!</f>
        <v>#REF!</v>
      </c>
      <c r="K24" s="107" t="e">
        <f>'[1]Athletics '!#REF!</f>
        <v>#REF!</v>
      </c>
      <c r="L24" s="107" t="e">
        <f>'[1]Athletics '!#REF!</f>
        <v>#REF!</v>
      </c>
      <c r="M24" s="107" t="e">
        <f>'[1]Athletics '!#REF!</f>
        <v>#REF!</v>
      </c>
      <c r="N24" s="107" t="e">
        <f>'[1]Athletics '!#REF!</f>
        <v>#REF!</v>
      </c>
      <c r="O24" s="108" t="e">
        <f>'[1]Athletics '!#REF!</f>
        <v>#REF!</v>
      </c>
      <c r="P24" s="109" t="e">
        <f t="shared" si="8"/>
        <v>#REF!</v>
      </c>
      <c r="Q24" s="19"/>
      <c r="R24" s="20"/>
      <c r="S24" s="20"/>
      <c r="T24" s="20"/>
      <c r="U24" s="20"/>
      <c r="V24" s="30" t="e">
        <f t="shared" si="9"/>
        <v>#REF!</v>
      </c>
      <c r="W24" t="s">
        <v>41</v>
      </c>
      <c r="X24" s="31" t="e">
        <f>'[1]Athletics '!#REF!</f>
        <v>#REF!</v>
      </c>
      <c r="Y24" s="32" t="e">
        <f>'[1]Athletics '!#REF!</f>
        <v>#REF!</v>
      </c>
      <c r="Z24" s="41"/>
      <c r="AA24" s="110"/>
    </row>
    <row r="25" spans="1:28" ht="31.5" hidden="1" customHeight="1" thickBot="1" x14ac:dyDescent="0.25">
      <c r="A25" s="185"/>
      <c r="B25" s="104" t="e">
        <f>'[1]Athletics '!#REF!</f>
        <v>#REF!</v>
      </c>
      <c r="C25" s="105" t="e">
        <f>'[1]Athletics '!#REF!</f>
        <v>#REF!</v>
      </c>
      <c r="D25" s="106" t="e">
        <f>'[1]Athletics '!#REF!</f>
        <v>#REF!</v>
      </c>
      <c r="E25" s="107" t="e">
        <f>'[1]Athletics '!#REF!</f>
        <v>#REF!</v>
      </c>
      <c r="F25" s="107" t="e">
        <f>'[1]Athletics '!#REF!</f>
        <v>#REF!</v>
      </c>
      <c r="G25" s="107" t="e">
        <f>'[1]Athletics '!#REF!</f>
        <v>#REF!</v>
      </c>
      <c r="H25" s="107" t="e">
        <f>'[1]Athletics '!#REF!</f>
        <v>#REF!</v>
      </c>
      <c r="I25" s="107" t="e">
        <f>'[1]Athletics '!#REF!</f>
        <v>#REF!</v>
      </c>
      <c r="J25" s="107" t="e">
        <f>'[1]Athletics '!#REF!</f>
        <v>#REF!</v>
      </c>
      <c r="K25" s="107" t="e">
        <f>'[1]Athletics '!#REF!</f>
        <v>#REF!</v>
      </c>
      <c r="L25" s="107" t="e">
        <f>'[1]Athletics '!#REF!</f>
        <v>#REF!</v>
      </c>
      <c r="M25" s="107" t="e">
        <f>'[1]Athletics '!#REF!</f>
        <v>#REF!</v>
      </c>
      <c r="N25" s="107" t="e">
        <f>'[1]Athletics '!#REF!</f>
        <v>#REF!</v>
      </c>
      <c r="O25" s="108" t="e">
        <f>'[1]Athletics '!#REF!</f>
        <v>#REF!</v>
      </c>
      <c r="P25" s="109" t="e">
        <f t="shared" ref="P25:P26" si="10">SUM(D25:O25)</f>
        <v>#REF!</v>
      </c>
      <c r="Q25" s="19"/>
      <c r="R25" s="20"/>
      <c r="S25" s="20"/>
      <c r="T25" s="20"/>
      <c r="U25" s="20"/>
      <c r="V25" s="30" t="e">
        <f t="shared" ref="V25:V26" si="11">SUM(D25:H25)*Q25+SUM(I25:L25)*R25+SUM(M25)*S25+SUM(N25)*T25+SUM(O25)*U25</f>
        <v>#REF!</v>
      </c>
      <c r="X25" s="31" t="e">
        <f>'[1]Athletics '!#REF!</f>
        <v>#REF!</v>
      </c>
      <c r="Y25" s="32" t="e">
        <f>'[1]Athletics '!#REF!</f>
        <v>#REF!</v>
      </c>
      <c r="Z25" s="41"/>
      <c r="AA25" s="110"/>
    </row>
    <row r="26" spans="1:28" ht="31.5" hidden="1" customHeight="1" x14ac:dyDescent="0.2">
      <c r="A26" s="185"/>
      <c r="B26" s="104" t="e">
        <f>'[1]Athletics '!#REF!</f>
        <v>#REF!</v>
      </c>
      <c r="C26" s="105" t="e">
        <f>'[1]Athletics '!#REF!</f>
        <v>#REF!</v>
      </c>
      <c r="D26" s="106" t="e">
        <f>'[1]Athletics '!#REF!</f>
        <v>#REF!</v>
      </c>
      <c r="E26" s="107" t="e">
        <f>'[1]Athletics '!#REF!</f>
        <v>#REF!</v>
      </c>
      <c r="F26" s="107" t="e">
        <f>'[1]Athletics '!#REF!</f>
        <v>#REF!</v>
      </c>
      <c r="G26" s="107" t="e">
        <f>'[1]Athletics '!#REF!</f>
        <v>#REF!</v>
      </c>
      <c r="H26" s="107" t="e">
        <f>'[1]Athletics '!#REF!</f>
        <v>#REF!</v>
      </c>
      <c r="I26" s="107" t="e">
        <f>'[1]Athletics '!#REF!</f>
        <v>#REF!</v>
      </c>
      <c r="J26" s="107" t="e">
        <f>'[1]Athletics '!#REF!</f>
        <v>#REF!</v>
      </c>
      <c r="K26" s="107" t="e">
        <f>'[1]Athletics '!#REF!</f>
        <v>#REF!</v>
      </c>
      <c r="L26" s="107" t="e">
        <f>'[1]Athletics '!#REF!</f>
        <v>#REF!</v>
      </c>
      <c r="M26" s="107" t="e">
        <f>'[1]Athletics '!#REF!</f>
        <v>#REF!</v>
      </c>
      <c r="N26" s="107" t="e">
        <f>'[1]Athletics '!#REF!</f>
        <v>#REF!</v>
      </c>
      <c r="O26" s="108" t="e">
        <f>'[1]Athletics '!#REF!</f>
        <v>#REF!</v>
      </c>
      <c r="P26" s="109" t="e">
        <f t="shared" si="10"/>
        <v>#REF!</v>
      </c>
      <c r="Q26" s="19"/>
      <c r="R26" s="20"/>
      <c r="S26" s="20"/>
      <c r="T26" s="20"/>
      <c r="U26" s="20"/>
      <c r="V26" s="30" t="e">
        <f t="shared" si="11"/>
        <v>#REF!</v>
      </c>
      <c r="X26" s="31" t="e">
        <f>'[1]Athletics '!#REF!</f>
        <v>#REF!</v>
      </c>
      <c r="Y26" s="32" t="e">
        <f>'[1]Athletics '!#REF!</f>
        <v>#REF!</v>
      </c>
      <c r="Z26" s="41"/>
      <c r="AA26" s="110"/>
    </row>
    <row r="27" spans="1:28" ht="16" hidden="1" thickBot="1" x14ac:dyDescent="0.25">
      <c r="A27" s="186"/>
      <c r="B27" s="85"/>
      <c r="C27" s="53" t="s">
        <v>16</v>
      </c>
      <c r="D27" s="54" t="e">
        <f t="shared" ref="D27:P27" si="12">SUM(D18:D26)</f>
        <v>#REF!</v>
      </c>
      <c r="E27" s="54" t="e">
        <f t="shared" si="12"/>
        <v>#REF!</v>
      </c>
      <c r="F27" s="54" t="e">
        <f t="shared" si="12"/>
        <v>#REF!</v>
      </c>
      <c r="G27" s="54" t="e">
        <f t="shared" si="12"/>
        <v>#REF!</v>
      </c>
      <c r="H27" s="54" t="e">
        <f t="shared" si="12"/>
        <v>#REF!</v>
      </c>
      <c r="I27" s="54" t="e">
        <f t="shared" si="12"/>
        <v>#REF!</v>
      </c>
      <c r="J27" s="54" t="e">
        <f t="shared" si="12"/>
        <v>#REF!</v>
      </c>
      <c r="K27" s="54" t="e">
        <f t="shared" si="12"/>
        <v>#REF!</v>
      </c>
      <c r="L27" s="54" t="e">
        <f t="shared" si="12"/>
        <v>#REF!</v>
      </c>
      <c r="M27" s="54" t="e">
        <f t="shared" si="12"/>
        <v>#REF!</v>
      </c>
      <c r="N27" s="54" t="e">
        <f t="shared" si="12"/>
        <v>#REF!</v>
      </c>
      <c r="O27" s="54" t="e">
        <f t="shared" si="12"/>
        <v>#REF!</v>
      </c>
      <c r="P27" s="87" t="e">
        <f t="shared" si="12"/>
        <v>#REF!</v>
      </c>
      <c r="Q27" s="56"/>
      <c r="R27" s="56"/>
      <c r="S27" s="56"/>
      <c r="T27" s="56"/>
      <c r="U27" s="56"/>
      <c r="V27" s="88" t="e">
        <f>SUM(V18:W26)</f>
        <v>#REF!</v>
      </c>
    </row>
    <row r="28" spans="1:28" ht="32" thickBot="1" x14ac:dyDescent="0.25"/>
    <row r="29" spans="1:28" ht="24" customHeight="1" x14ac:dyDescent="0.2">
      <c r="A29" s="189" t="s">
        <v>42</v>
      </c>
      <c r="B29" s="192" t="s">
        <v>43</v>
      </c>
      <c r="C29" s="193"/>
      <c r="D29" s="111"/>
      <c r="E29" s="194" t="s">
        <v>44</v>
      </c>
      <c r="F29" s="195"/>
      <c r="G29" s="196" t="s">
        <v>16</v>
      </c>
      <c r="H29" s="197"/>
      <c r="I29" s="112" t="s">
        <v>25</v>
      </c>
      <c r="Q29" s="113"/>
      <c r="V29" s="114"/>
      <c r="W29" s="65"/>
      <c r="X29" s="115"/>
      <c r="AA29" s="114"/>
      <c r="AB29" s="62"/>
    </row>
    <row r="30" spans="1:28" ht="15" x14ac:dyDescent="0.2">
      <c r="A30" s="190"/>
      <c r="B30" s="176" t="s">
        <v>45</v>
      </c>
      <c r="C30" s="177"/>
      <c r="D30" s="82">
        <v>1</v>
      </c>
      <c r="E30" s="178"/>
      <c r="F30" s="179"/>
      <c r="G30" s="180">
        <f>D30*E30</f>
        <v>0</v>
      </c>
      <c r="H30" s="181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15"/>
      <c r="AA30" s="114"/>
      <c r="AB30" s="62"/>
    </row>
    <row r="31" spans="1:28" ht="15" x14ac:dyDescent="0.2">
      <c r="A31" s="190"/>
      <c r="B31" s="176" t="s">
        <v>46</v>
      </c>
      <c r="C31" s="177"/>
      <c r="D31" s="82">
        <v>4</v>
      </c>
      <c r="E31" s="178"/>
      <c r="F31" s="179"/>
      <c r="G31" s="180">
        <f t="shared" ref="G31:G33" si="13">D31*E31</f>
        <v>0</v>
      </c>
      <c r="H31" s="18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17"/>
      <c r="AA31" s="114"/>
      <c r="AB31" s="62"/>
    </row>
    <row r="32" spans="1:28" ht="15" x14ac:dyDescent="0.2">
      <c r="A32" s="190"/>
      <c r="B32" s="176" t="s">
        <v>47</v>
      </c>
      <c r="C32" s="177"/>
      <c r="D32" s="82">
        <v>1</v>
      </c>
      <c r="E32" s="178"/>
      <c r="F32" s="179"/>
      <c r="G32" s="180">
        <f t="shared" si="13"/>
        <v>0</v>
      </c>
      <c r="H32" s="18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15"/>
      <c r="AA32" s="114"/>
      <c r="AB32" s="62"/>
    </row>
    <row r="33" spans="1:29" ht="15" x14ac:dyDescent="0.2">
      <c r="A33" s="190"/>
      <c r="B33" s="176" t="s">
        <v>48</v>
      </c>
      <c r="C33" s="177"/>
      <c r="D33" s="82">
        <v>5</v>
      </c>
      <c r="E33" s="178"/>
      <c r="F33" s="179"/>
      <c r="G33" s="180">
        <f t="shared" si="13"/>
        <v>0</v>
      </c>
      <c r="H33" s="18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15"/>
      <c r="AA33" s="114"/>
      <c r="AB33" s="62"/>
    </row>
    <row r="34" spans="1:29" ht="16" thickBot="1" x14ac:dyDescent="0.25">
      <c r="A34" s="190"/>
      <c r="B34" s="165" t="s">
        <v>16</v>
      </c>
      <c r="C34" s="166"/>
      <c r="D34" s="118">
        <f>SUM(D30:D33)</f>
        <v>11</v>
      </c>
      <c r="E34" s="167"/>
      <c r="F34" s="168"/>
      <c r="G34" s="169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15"/>
      <c r="AA34" s="114"/>
      <c r="AB34" s="62"/>
    </row>
    <row r="35" spans="1:29" ht="31.5" customHeight="1" thickBot="1" x14ac:dyDescent="0.25">
      <c r="A35" s="191"/>
      <c r="B35" s="172" t="s">
        <v>49</v>
      </c>
      <c r="C35" s="172"/>
      <c r="D35" s="173"/>
      <c r="E35" s="174"/>
      <c r="F35" s="174"/>
      <c r="G35" s="174"/>
      <c r="H35" s="175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19"/>
      <c r="X35" s="120"/>
      <c r="Y35" s="115"/>
      <c r="Z35" s="115"/>
      <c r="AA35" s="114"/>
      <c r="AB35" s="114"/>
      <c r="AC35" s="62"/>
    </row>
    <row r="36" spans="1:29" ht="15" x14ac:dyDescent="0.2">
      <c r="A36" s="121"/>
      <c r="B36" s="122"/>
      <c r="C36" s="12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119"/>
      <c r="X36" s="120"/>
      <c r="Y36" s="115"/>
      <c r="Z36" s="115"/>
      <c r="AA36" s="114"/>
      <c r="AB36" s="114"/>
      <c r="AC36" s="62"/>
    </row>
    <row r="37" spans="1:29" ht="32" thickBot="1" x14ac:dyDescent="0.25">
      <c r="Q37" s="123"/>
      <c r="R37" s="56"/>
      <c r="S37" s="56"/>
      <c r="T37" s="56"/>
      <c r="U37" s="56"/>
      <c r="V37" s="124"/>
      <c r="W37" s="124"/>
      <c r="X37" s="115"/>
    </row>
    <row r="38" spans="1:29" ht="32" thickBot="1" x14ac:dyDescent="0.25">
      <c r="D38" s="125" t="s">
        <v>16</v>
      </c>
      <c r="E38" s="147" t="s">
        <v>50</v>
      </c>
      <c r="F38" s="148"/>
      <c r="G38" s="149" t="s">
        <v>16</v>
      </c>
      <c r="H38" s="149"/>
      <c r="I38" s="150" t="s">
        <v>22</v>
      </c>
      <c r="J38" s="150"/>
      <c r="K38" s="150"/>
      <c r="L38" s="150"/>
      <c r="M38" s="150"/>
      <c r="N38" s="150"/>
      <c r="O38" s="151"/>
      <c r="P38" s="126"/>
      <c r="Q38"/>
      <c r="R38" s="127"/>
      <c r="S38" s="127"/>
      <c r="T38" s="127"/>
      <c r="U38" s="127"/>
      <c r="V38" s="114"/>
      <c r="W38" s="114"/>
      <c r="Y38" s="115"/>
      <c r="Z38" s="115"/>
      <c r="AA38"/>
    </row>
    <row r="39" spans="1:29" ht="42.5" customHeight="1" thickBot="1" x14ac:dyDescent="0.25">
      <c r="A39" s="152" t="s">
        <v>51</v>
      </c>
      <c r="B39" s="155" t="s">
        <v>52</v>
      </c>
      <c r="C39" s="156"/>
      <c r="D39" s="128">
        <f>[1]Hats!C18</f>
        <v>28</v>
      </c>
      <c r="E39" s="157"/>
      <c r="F39" s="157"/>
      <c r="G39" s="158"/>
      <c r="H39" s="159"/>
      <c r="I39" s="160" t="s">
        <v>53</v>
      </c>
      <c r="J39" s="161"/>
      <c r="K39" s="161"/>
      <c r="L39" s="161"/>
      <c r="M39" s="161"/>
      <c r="N39" s="161"/>
      <c r="O39" s="162"/>
      <c r="P39" s="129"/>
      <c r="Q39" s="130"/>
      <c r="R39" s="127"/>
      <c r="S39" s="127"/>
      <c r="T39" s="127"/>
      <c r="U39" s="127"/>
      <c r="V39" s="114"/>
      <c r="W39" s="114"/>
      <c r="X39"/>
      <c r="AA39" s="114"/>
    </row>
    <row r="40" spans="1:29" ht="42.5" customHeight="1" thickBot="1" x14ac:dyDescent="0.25">
      <c r="A40" s="153"/>
      <c r="B40" s="163" t="s">
        <v>54</v>
      </c>
      <c r="C40" s="163"/>
      <c r="D40" s="131">
        <v>1</v>
      </c>
      <c r="E40" s="164"/>
      <c r="F40" s="164"/>
      <c r="G40" s="137"/>
      <c r="H40" s="138"/>
      <c r="I40" s="132"/>
      <c r="J40" s="132"/>
      <c r="K40" s="132"/>
      <c r="L40" s="132"/>
      <c r="M40" s="132"/>
      <c r="N40" s="132"/>
      <c r="O40" s="132"/>
      <c r="P40" s="133"/>
      <c r="W40" s="116"/>
      <c r="X40" s="115"/>
      <c r="AA40" s="114"/>
      <c r="AB40" s="62"/>
    </row>
    <row r="41" spans="1:29" s="135" customFormat="1" ht="42.5" customHeight="1" thickBot="1" x14ac:dyDescent="0.25">
      <c r="A41" s="154"/>
      <c r="B41" s="139" t="s">
        <v>55</v>
      </c>
      <c r="C41" s="140"/>
      <c r="D41" s="141">
        <f>SUM(G39:H40)</f>
        <v>0</v>
      </c>
      <c r="E41" s="142"/>
      <c r="F41" s="142"/>
      <c r="G41" s="142"/>
      <c r="H41" s="143"/>
      <c r="I41" s="63"/>
      <c r="J41" s="63"/>
      <c r="K41" s="63"/>
      <c r="L41" s="63"/>
      <c r="M41" s="63"/>
      <c r="N41" s="63"/>
      <c r="O41" s="63"/>
      <c r="P41" s="63"/>
      <c r="Q41" s="64"/>
      <c r="R41" s="64"/>
      <c r="S41" s="64"/>
      <c r="T41" s="64"/>
      <c r="U41" s="64"/>
      <c r="V41" s="65"/>
      <c r="W41"/>
      <c r="X41" s="58"/>
      <c r="Y41" s="134"/>
      <c r="Z41" s="134"/>
    </row>
    <row r="42" spans="1:29" ht="15" x14ac:dyDescent="0.2">
      <c r="A42" s="121"/>
      <c r="B42" s="122"/>
      <c r="C42" s="12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119"/>
      <c r="X42" s="120"/>
      <c r="Y42" s="115"/>
      <c r="Z42" s="115"/>
      <c r="AA42" s="114"/>
      <c r="AB42" s="114"/>
      <c r="AC42" s="62"/>
    </row>
    <row r="44" spans="1:29" ht="32" thickBot="1" x14ac:dyDescent="0.25"/>
    <row r="45" spans="1:29" ht="32" thickBot="1" x14ac:dyDescent="0.25">
      <c r="N45" s="136" t="s">
        <v>56</v>
      </c>
      <c r="Q45" s="144">
        <f>SUM(G34,D35,V7,V15,D41)</f>
        <v>0</v>
      </c>
      <c r="R45" s="145"/>
      <c r="S45" s="145"/>
      <c r="T45" s="145"/>
      <c r="U45" s="145"/>
      <c r="V45" s="146"/>
    </row>
    <row r="49" spans="2:2" x14ac:dyDescent="0.2">
      <c r="B49" s="60"/>
    </row>
  </sheetData>
  <sheetProtection algorithmName="SHA-512" hashValue="pHtWRxO9xhapvqpq3TvZLg16t5MiLFnwI0P4RDgMMwbyP1ldQBIXOSFNleKVh6kan+XY2wLlRYUiUeWaQGHbjQ==" saltValue="e6JiQfi2sjavfZxuwgLBfQ==" spinCount="100000" sheet="1" selectLockedCells="1"/>
  <mergeCells count="45">
    <mergeCell ref="A1:Y1"/>
    <mergeCell ref="A2:A7"/>
    <mergeCell ref="A9:A15"/>
    <mergeCell ref="A17:A27"/>
    <mergeCell ref="A29:A35"/>
    <mergeCell ref="B29:C29"/>
    <mergeCell ref="E29:F29"/>
    <mergeCell ref="G29:H29"/>
    <mergeCell ref="B30:C30"/>
    <mergeCell ref="E30:F30"/>
    <mergeCell ref="G30:H30"/>
    <mergeCell ref="I30:W30"/>
    <mergeCell ref="B31:C31"/>
    <mergeCell ref="E31:F31"/>
    <mergeCell ref="G31:H31"/>
    <mergeCell ref="I31:W31"/>
    <mergeCell ref="B32:C32"/>
    <mergeCell ref="E32:F32"/>
    <mergeCell ref="G32:H32"/>
    <mergeCell ref="I32:W32"/>
    <mergeCell ref="B33:C33"/>
    <mergeCell ref="E33:F33"/>
    <mergeCell ref="G33:H33"/>
    <mergeCell ref="I33:W33"/>
    <mergeCell ref="B34:C34"/>
    <mergeCell ref="E34:F34"/>
    <mergeCell ref="G34:H34"/>
    <mergeCell ref="I34:W34"/>
    <mergeCell ref="B35:C35"/>
    <mergeCell ref="D35:H35"/>
    <mergeCell ref="I35:V35"/>
    <mergeCell ref="A39:A41"/>
    <mergeCell ref="B39:C39"/>
    <mergeCell ref="E39:F39"/>
    <mergeCell ref="G39:H39"/>
    <mergeCell ref="I39:O39"/>
    <mergeCell ref="B40:C40"/>
    <mergeCell ref="E40:F40"/>
    <mergeCell ref="G40:H40"/>
    <mergeCell ref="B41:C41"/>
    <mergeCell ref="D41:H41"/>
    <mergeCell ref="Q45:V45"/>
    <mergeCell ref="E38:F38"/>
    <mergeCell ref="G38:H38"/>
    <mergeCell ref="I38:O38"/>
  </mergeCells>
  <hyperlinks>
    <hyperlink ref="B39:C39" r:id="rId1" display="100 - FWT-130 Navy/white hats ADULT sizes only" xr:uid="{0E3EA289-ABC8-48DA-A21C-257A5DF05393}"/>
  </hyperlinks>
  <pageMargins left="0.45" right="0.5" top="0.75" bottom="0.25" header="0" footer="0"/>
  <pageSetup scale="57" fitToWidth="2" fitToHeight="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Athletic Order</vt:lpstr>
      <vt:lpstr>'2023 Athletic Order'!Print_Area</vt:lpstr>
      <vt:lpstr>'2023 Athletic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Reyes</dc:creator>
  <cp:lastModifiedBy>Microsoft Office User</cp:lastModifiedBy>
  <dcterms:created xsi:type="dcterms:W3CDTF">2023-02-06T20:49:12Z</dcterms:created>
  <dcterms:modified xsi:type="dcterms:W3CDTF">2023-02-13T15:36:27Z</dcterms:modified>
</cp:coreProperties>
</file>